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erver\общая папка\Суслина Светлана\ОТЧЕТЫ\Оценка качества ГРБС БАЛЬНАЯ\Оценка качества ГРБС 2024\"/>
    </mc:Choice>
  </mc:AlternateContent>
  <bookViews>
    <workbookView xWindow="36" yWindow="0" windowWidth="8760" windowHeight="7200" tabRatio="888" firstSheet="1"/>
  </bookViews>
  <sheets>
    <sheet name="итог" sheetId="3" r:id="rId1"/>
    <sheet name="П1" sheetId="48" r:id="rId2"/>
    <sheet name="П2" sheetId="24" r:id="rId3"/>
    <sheet name="П3" sheetId="25" r:id="rId4"/>
    <sheet name="П4" sheetId="34" r:id="rId5"/>
    <sheet name="П5" sheetId="26" r:id="rId6"/>
    <sheet name="П6" sheetId="30" r:id="rId7"/>
    <sheet name="П7" sheetId="36" r:id="rId8"/>
    <sheet name="П8" sheetId="37" r:id="rId9"/>
    <sheet name="П9" sheetId="38" r:id="rId10"/>
    <sheet name="П10" sheetId="49" r:id="rId11"/>
    <sheet name="П11 " sheetId="39" r:id="rId12"/>
    <sheet name="П12 " sheetId="35" r:id="rId13"/>
    <sheet name="П13" sheetId="10" r:id="rId14"/>
    <sheet name="П14" sheetId="11" r:id="rId15"/>
    <sheet name="П15" sheetId="12" r:id="rId16"/>
    <sheet name="П16" sheetId="40" r:id="rId17"/>
    <sheet name="П17" sheetId="41" r:id="rId18"/>
    <sheet name="П18" sheetId="44" r:id="rId19"/>
    <sheet name="П19" sheetId="27" r:id="rId20"/>
    <sheet name="П20" sheetId="46" r:id="rId21"/>
    <sheet name="П21" sheetId="47" r:id="rId22"/>
    <sheet name="Лист1" sheetId="50" r:id="rId23"/>
  </sheets>
  <definedNames>
    <definedName name="_xlnm._FilterDatabase" localSheetId="0" hidden="1">итог!$B$8:$AS$16</definedName>
    <definedName name="_xlnm.Print_Titles" localSheetId="0">итог!$A:$B</definedName>
    <definedName name="_xlnm.Print_Area" localSheetId="0">итог!$A$1:$AS$18</definedName>
    <definedName name="_xlnm.Print_Area" localSheetId="1">П1!$A$1:$D$11</definedName>
    <definedName name="_xlnm.Print_Area" localSheetId="14">П14!$A$1:$K$12</definedName>
    <definedName name="_xlnm.Print_Area" localSheetId="2">П2!$A$1:$G$17</definedName>
    <definedName name="_xlnm.Print_Area" localSheetId="3">П3!$A$1:$F$14</definedName>
    <definedName name="_xlnm.Print_Area" localSheetId="4">П4!$A$1:$F$11</definedName>
  </definedNames>
  <calcPr calcId="152511"/>
</workbook>
</file>

<file path=xl/calcChain.xml><?xml version="1.0" encoding="utf-8"?>
<calcChain xmlns="http://schemas.openxmlformats.org/spreadsheetml/2006/main">
  <c r="AS10" i="3" l="1"/>
  <c r="E6" i="46" l="1"/>
  <c r="E5" i="46"/>
  <c r="F7" i="11"/>
  <c r="F5" i="11"/>
  <c r="F6" i="11"/>
  <c r="E8" i="10"/>
  <c r="AD12" i="3" l="1"/>
  <c r="AD10" i="3"/>
  <c r="AO10" i="3" l="1"/>
  <c r="AM10" i="3"/>
  <c r="AM11" i="3"/>
  <c r="AK10" i="3"/>
  <c r="AK11" i="3"/>
  <c r="AI10" i="3"/>
  <c r="AI11" i="3"/>
  <c r="AG10" i="3"/>
  <c r="AG11" i="3"/>
  <c r="AE11" i="3"/>
  <c r="AA10" i="3"/>
  <c r="AA13" i="3"/>
  <c r="U10" i="3"/>
  <c r="U11" i="3"/>
  <c r="U12" i="3"/>
  <c r="U13" i="3"/>
  <c r="O10" i="3"/>
  <c r="O11" i="3"/>
  <c r="O12" i="3"/>
  <c r="O13" i="3"/>
  <c r="E10" i="3"/>
  <c r="E11" i="3"/>
  <c r="E13" i="3"/>
  <c r="C10" i="3"/>
  <c r="C11" i="3"/>
  <c r="C12" i="3"/>
  <c r="C13" i="3"/>
  <c r="D10" i="3" l="1"/>
  <c r="D11" i="3"/>
  <c r="D12" i="3"/>
  <c r="D13" i="3"/>
  <c r="F10" i="3"/>
  <c r="F11" i="3"/>
  <c r="F13" i="3"/>
  <c r="F14" i="3" l="1"/>
  <c r="AD14" i="3"/>
  <c r="P10" i="3"/>
  <c r="V10" i="3"/>
  <c r="AB10" i="3"/>
  <c r="AF10" i="3"/>
  <c r="AH10" i="3"/>
  <c r="AJ10" i="3"/>
  <c r="AL10" i="3"/>
  <c r="AN10" i="3"/>
  <c r="AN14" i="3" s="1"/>
  <c r="AP10" i="3"/>
  <c r="P11" i="3"/>
  <c r="V11" i="3"/>
  <c r="AB11" i="3"/>
  <c r="AF11" i="3"/>
  <c r="AH11" i="3"/>
  <c r="AJ11" i="3"/>
  <c r="AL11" i="3"/>
  <c r="AN11" i="3"/>
  <c r="AP11" i="3"/>
  <c r="P12" i="3"/>
  <c r="V12" i="3"/>
  <c r="AB12" i="3"/>
  <c r="AF12" i="3"/>
  <c r="AH12" i="3"/>
  <c r="AJ12" i="3"/>
  <c r="AL12" i="3"/>
  <c r="AN12" i="3"/>
  <c r="AP12" i="3"/>
  <c r="P13" i="3"/>
  <c r="V13" i="3"/>
  <c r="AB13" i="3"/>
  <c r="AF13" i="3"/>
  <c r="AF14" i="3" s="1"/>
  <c r="AH13" i="3"/>
  <c r="AJ13" i="3"/>
  <c r="AN13" i="3"/>
  <c r="D14" i="3"/>
  <c r="AB14" i="3" l="1"/>
  <c r="P14" i="3"/>
  <c r="AJ14" i="3"/>
  <c r="V14" i="3"/>
  <c r="AS13" i="3"/>
  <c r="AS11" i="3"/>
  <c r="AP14" i="3"/>
  <c r="AH14" i="3"/>
  <c r="AL14" i="3"/>
  <c r="AS14" i="3" l="1"/>
  <c r="G9" i="26"/>
  <c r="AP16" i="3" l="1"/>
  <c r="D10" i="49" l="1"/>
  <c r="L16" i="3" l="1"/>
  <c r="AO11" i="3" l="1"/>
  <c r="E7" i="46"/>
  <c r="AO12" i="3" s="1"/>
  <c r="E8" i="46"/>
  <c r="E7" i="27" l="1"/>
  <c r="AM12" i="3" s="1"/>
  <c r="E8" i="27"/>
  <c r="AM13" i="3" s="1"/>
  <c r="AK12" i="3"/>
  <c r="AI12" i="3" l="1"/>
  <c r="AI13" i="3"/>
  <c r="AG12" i="3"/>
  <c r="AG13" i="3"/>
  <c r="E5" i="12" l="1"/>
  <c r="AE10" i="3" s="1"/>
  <c r="E7" i="12"/>
  <c r="AE12" i="3" s="1"/>
  <c r="E8" i="12"/>
  <c r="AE13" i="3" s="1"/>
  <c r="F4" i="11" l="1"/>
  <c r="A8" i="48" l="1"/>
  <c r="A6" i="46"/>
  <c r="A6" i="44"/>
  <c r="A8" i="40"/>
  <c r="D10" i="39"/>
  <c r="A9" i="39"/>
  <c r="D10" i="38"/>
  <c r="A9" i="38"/>
  <c r="D10" i="36"/>
  <c r="A7" i="36"/>
  <c r="A9" i="36" s="1"/>
  <c r="A7" i="35"/>
  <c r="A8" i="34"/>
  <c r="A10" i="48" l="1"/>
  <c r="E7" i="10"/>
  <c r="A8" i="27" l="1"/>
  <c r="A9" i="30"/>
  <c r="A7" i="26"/>
  <c r="A9" i="26" s="1"/>
  <c r="A6" i="12"/>
  <c r="B7" i="11"/>
  <c r="A8" i="10"/>
  <c r="A8" i="25"/>
  <c r="A10" i="25" s="1"/>
  <c r="A8" i="24"/>
  <c r="A10" i="24" s="1"/>
  <c r="D10" i="30" l="1"/>
  <c r="E6" i="10" l="1"/>
  <c r="AA11" i="3" s="1"/>
  <c r="D16" i="3" l="1"/>
  <c r="R16" i="3"/>
  <c r="AB16" i="3"/>
  <c r="P16" i="3"/>
  <c r="F16" i="3"/>
  <c r="T16" i="3"/>
  <c r="Z16" i="3"/>
  <c r="H16" i="3"/>
  <c r="AF16" i="3"/>
  <c r="AR16" i="3"/>
  <c r="AD16" i="3"/>
  <c r="AJ16" i="3"/>
  <c r="AN16" i="3"/>
  <c r="AH16" i="3"/>
  <c r="AL16" i="3"/>
  <c r="AS16" i="3"/>
  <c r="N16" i="3"/>
  <c r="X16" i="3"/>
  <c r="J16" i="3"/>
  <c r="V16" i="3"/>
</calcChain>
</file>

<file path=xl/sharedStrings.xml><?xml version="1.0" encoding="utf-8"?>
<sst xmlns="http://schemas.openxmlformats.org/spreadsheetml/2006/main" count="528" uniqueCount="144">
  <si>
    <t>№</t>
  </si>
  <si>
    <t>П1</t>
  </si>
  <si>
    <t>П2</t>
  </si>
  <si>
    <t>П3</t>
  </si>
  <si>
    <t>П4</t>
  </si>
  <si>
    <t>П5</t>
  </si>
  <si>
    <t>П6</t>
  </si>
  <si>
    <t>П7</t>
  </si>
  <si>
    <t>П8</t>
  </si>
  <si>
    <t>П10</t>
  </si>
  <si>
    <t>П11</t>
  </si>
  <si>
    <t>П12</t>
  </si>
  <si>
    <t>балл</t>
  </si>
  <si>
    <t>знач, да/нет</t>
  </si>
  <si>
    <t>знач, %</t>
  </si>
  <si>
    <t>да</t>
  </si>
  <si>
    <t>Итого среднее значение показателя</t>
  </si>
  <si>
    <t>Максимальное значение показателя</t>
  </si>
  <si>
    <t>Итоговая оценка, балл</t>
  </si>
  <si>
    <t>нет</t>
  </si>
  <si>
    <t>S -</t>
  </si>
  <si>
    <t>S, тыс. руб.</t>
  </si>
  <si>
    <t>E, тыс. руб.</t>
  </si>
  <si>
    <t>Eср, тыс. руб.</t>
  </si>
  <si>
    <t>Е -</t>
  </si>
  <si>
    <t>K, тыс. руб.</t>
  </si>
  <si>
    <t>K -</t>
  </si>
  <si>
    <t>E -</t>
  </si>
  <si>
    <t>кассовое исполнение расходов в отчетном финансовом году</t>
  </si>
  <si>
    <t>Наименование ГРБС</t>
  </si>
  <si>
    <t>Баллы</t>
  </si>
  <si>
    <t>Счетная палата</t>
  </si>
  <si>
    <t>Наличие необходимых разделов (да/нет)</t>
  </si>
  <si>
    <t>Балл</t>
  </si>
  <si>
    <t>раздел, регламентирующий подготовку реестра расходных обязательств ГРБС</t>
  </si>
  <si>
    <t>Р1</t>
  </si>
  <si>
    <t>Р2</t>
  </si>
  <si>
    <t>Р3</t>
  </si>
  <si>
    <t>раздел, регламентирующий подготовку обоснований бюджетных ассигнований</t>
  </si>
  <si>
    <t>Р1 -</t>
  </si>
  <si>
    <t>Р2 -</t>
  </si>
  <si>
    <t>Р3 -</t>
  </si>
  <si>
    <t>Наличие НПА (да/нет)</t>
  </si>
  <si>
    <t>P, %</t>
  </si>
  <si>
    <t>Р -</t>
  </si>
  <si>
    <t>Е, тыс. руб.</t>
  </si>
  <si>
    <t>Eср-</t>
  </si>
  <si>
    <t>средний объем кассовых расходов ГРБС за I–III кварталы отчетного финансового года (за исключением расходов, осуществленных за счет межбюджетных трансфертов, предоставленных из федерального бюджета)</t>
  </si>
  <si>
    <t>объем просроченной кредиторской задолженности ГРБС по состоянию на 1 января года, следующего за отчетным годом</t>
  </si>
  <si>
    <t>П9</t>
  </si>
  <si>
    <t xml:space="preserve">Р2 - </t>
  </si>
  <si>
    <t>100 x S/E</t>
  </si>
  <si>
    <t>100 x К/E</t>
  </si>
  <si>
    <t>Наличие необходимых условий (да/нет)</t>
  </si>
  <si>
    <t>У1</t>
  </si>
  <si>
    <t>У2</t>
  </si>
  <si>
    <t>У3</t>
  </si>
  <si>
    <t>У1 -</t>
  </si>
  <si>
    <t>У2 -</t>
  </si>
  <si>
    <t>У3 -</t>
  </si>
  <si>
    <t>НПА обеспечивает создание подразделения внутреннего финансового аудита (контроля)</t>
  </si>
  <si>
    <t>НПА обеспечивает независимость работы подразделения внутреннего финансового аудита (контроля) от других подразделений ГРБС</t>
  </si>
  <si>
    <t>НПА обеспечивает наличие процедур и порядка осуществления внутреннего финансового аудита (контроля)</t>
  </si>
  <si>
    <t>П13</t>
  </si>
  <si>
    <t>П14</t>
  </si>
  <si>
    <t>N, тыс. руб.</t>
  </si>
  <si>
    <t>N -</t>
  </si>
  <si>
    <t>n/(N/12)*100</t>
  </si>
  <si>
    <t>n -</t>
  </si>
  <si>
    <t>n, тыс. руб.</t>
  </si>
  <si>
    <t>Расчет показателя П11 "Наличие остатков на счетах у бюджетных и автономных учреждений по субсидиям на иные цели</t>
  </si>
  <si>
    <t>Сумма тыс.руб</t>
  </si>
  <si>
    <t xml:space="preserve">кассовые расходы ГРБС в IV квартале отчетного финансового года (за исключением расходов, осуществленных за счет межбюджетных трансфертов, предоставленных из федерального бюджета); </t>
  </si>
  <si>
    <t>Р=</t>
  </si>
  <si>
    <t>(Е – Еср) х 100 / Еср</t>
  </si>
  <si>
    <t>объем просроченной кредиторской задолженности ГРБС по расчетам по оплате труда по состоянию на 1 января года, следующего за отчетным годом</t>
  </si>
  <si>
    <t>кассовое исполнение расходов в отчетном финансовом году ГРБС по расчетам по оплате труда</t>
  </si>
  <si>
    <t>объем просроченной кредиторской задолженности ГРБС по платежам в государственные внебюджетные фонды по состоянию на 1 января года, следующего за отчетным годом;</t>
  </si>
  <si>
    <t>кассовое исполнение расходов в отчетном финансовом году ГРБС по платежам в государственные внебюджетные фонды</t>
  </si>
  <si>
    <t>объем просроченной дебиторской задолженности ГРБС по состоянию на 1 января года, следующего за отчетным годом;</t>
  </si>
  <si>
    <t>Vc / V x 100</t>
  </si>
  <si>
    <t>V -</t>
  </si>
  <si>
    <t>Vc-</t>
  </si>
  <si>
    <t>V, тыс. руб.</t>
  </si>
  <si>
    <t>Vс, тыс. руб.</t>
  </si>
  <si>
    <t xml:space="preserve"> n / N x 100</t>
  </si>
  <si>
    <t>Р =</t>
  </si>
  <si>
    <t>n-</t>
  </si>
  <si>
    <t>Своевременно (да/нет)</t>
  </si>
  <si>
    <t>n, штук</t>
  </si>
  <si>
    <t>N, штук</t>
  </si>
  <si>
    <t>Информация размещена (да/нет)</t>
  </si>
  <si>
    <t>П15</t>
  </si>
  <si>
    <t>П16</t>
  </si>
  <si>
    <t>П17</t>
  </si>
  <si>
    <t>П18</t>
  </si>
  <si>
    <t>П19</t>
  </si>
  <si>
    <t>П20</t>
  </si>
  <si>
    <t>П21</t>
  </si>
  <si>
    <t>Горсовет</t>
  </si>
  <si>
    <t>Финансовый отдел</t>
  </si>
  <si>
    <t>КУИ</t>
  </si>
  <si>
    <t xml:space="preserve"> общий объем бюджетных ассигнований, предусмотренных ГРБС на отчетный финансовый год (без учета безвозмездных поступлений)</t>
  </si>
  <si>
    <t>П</t>
  </si>
  <si>
    <t>сумма положительных и отрицательных (по модулю) изменений, внесенных ГРБС в сводную бюджетную роспись местного бюджета;</t>
  </si>
  <si>
    <t>количество подведомственных ГРБС муниципальных учреждений</t>
  </si>
  <si>
    <t xml:space="preserve">количество подведомственных
ГРБС муниципальных учреждений, с работниками которых заключены «эффективные контракты»;
</t>
  </si>
  <si>
    <t>сумма, подлежащая к взысканию по поступившим с начала финансового года исполнительным документам за счет средств местного бюджета по состоянию на конец отчетного периода;</t>
  </si>
  <si>
    <t>остатки на счетах бюджетных и автономных учреждений по субсидиям на выполнение муниципального задания;</t>
  </si>
  <si>
    <t>общий объем доведенных субсидий на выполнение муниципального задания</t>
  </si>
  <si>
    <t>порядок и механизмы расчета финансовых затрат на оказание муниципальных услуг и на содержание имущества учреждений</t>
  </si>
  <si>
    <t>формулы расчета финансовых затрат, использующих показатели качества оказания муниципальных услуг (выполнения работ)</t>
  </si>
  <si>
    <t>раздел, регламентирующий распределение бюджетных ассигнований между подведомственными ПБС и (или) определение объемов финансового обеспечения выполнения бюджетными и (или) автономными учреждениями муниципальных заданий на оказание муниципальных услуг (выполнение работ) с учетом достижения непосредственных результатов в отчетном периоде</t>
  </si>
  <si>
    <t xml:space="preserve">соблюдено </t>
  </si>
  <si>
    <t>Финансовый отдел администрации МО "г.Бугуруслан"</t>
  </si>
  <si>
    <t>Комитет по управлению имуществом администрации МО "г.Бугуруслан"</t>
  </si>
  <si>
    <t>Совет депутатов МО "г.Бугуруслан"</t>
  </si>
  <si>
    <t>Счетная палата МО "г.Бугуруслан"</t>
  </si>
  <si>
    <t>н/р</t>
  </si>
  <si>
    <t>Приложение 2</t>
  </si>
  <si>
    <t xml:space="preserve">объем фактических расходов ГРБС в отчетном финансовом году, осуществленных в рамках целевых программ </t>
  </si>
  <si>
    <t>Расчет показателя П24 "Заключение с работниками подведомственных муниципальных учреждений "эффективного контракта", за 2018 год</t>
  </si>
  <si>
    <t>Расчет показателя П1 "Своевременность представления планового реестра расходных обязательств", за 2018 год</t>
  </si>
  <si>
    <t>Расчет показателя П2 "Качество правового акта ГРБС, регулирующего внутренние процедуры подготовки бюджетных проектировок на очередной финансовый год и плановый период", за 2018 год</t>
  </si>
  <si>
    <t>Расчет показателя П3 "Качество правового акта ГРБС, регулирующего вопросы финансового обеспечения муниципальных заданий", за 2018 год</t>
  </si>
  <si>
    <t>Расчет показателя П4 "Наличие утвержденных нормативов затрат на оказание муниципальных услуг подведомственными муниципальными учреждениями учреждениями", за 2018год</t>
  </si>
  <si>
    <t>Расчет показателя П5 "Наличие правового акта ГРБС об организации внутреннего финансового аудита (контроля)", за 2018 год</t>
  </si>
  <si>
    <t>Расчет показателя П6 "Качество правового акта ГРБС о порядке ведения мониторинга результатов деятельности подведомственных ПБС, бюджетных и (или) автономных учреждений, получающих субсидии", за 2018год</t>
  </si>
  <si>
    <t>Расчет показателя П7 "Раскрытие информации о реализуемых муниципальных программах ", за 2018 год</t>
  </si>
  <si>
    <t>Расчет показателя П8 "Раскрытие информации о потребности в предоставляемых муниципальных услуг услугах ", за 2018год</t>
  </si>
  <si>
    <t>Расчет показателя П9 "Раскрытие информации на сайте www.bus.gov.ru ", за 2018 год</t>
  </si>
  <si>
    <t>Расчет показателя П10 "Соблюдение предельного уровня соотношения средней заработной платы руководителя учреждения и среденей заработной платы работников учреждения в кратности от 1 до 5", за 2018 год</t>
  </si>
  <si>
    <t>Расчет показателя П12 "Доля остатков на счетах бюджетных и автономных учреждений по субсидиям на выполнение муниципального задания ", за 2018год</t>
  </si>
  <si>
    <t>Расчет показателя П13 "Доля расходов ГРБС, осуществляемых в соответствии с муниципальными программами", за 2018 год</t>
  </si>
  <si>
    <t>Расчет показателя П14 "Равномерность расходов", за 2018год</t>
  </si>
  <si>
    <t>Расчет показателя П15 "Эффективность управления кредиторской задолженностью", за 2018год</t>
  </si>
  <si>
    <t>Расчет показателя П16"Эффективность управления кредиторской задолженностью по расчетам по оплате труда", за 2018год</t>
  </si>
  <si>
    <t>Расчет показателя П17"Эффективность управления кредиторской задолженностью по платежам в  внебюджетные фонды", за 2018 год</t>
  </si>
  <si>
    <t>Расчет показателя П18"Эффективность управления дебиторской задолженностью", за 2018 год</t>
  </si>
  <si>
    <t>Расчет показателя П19 "Сумма, подлежащая к взысканию по исполнительным документам", за 2018 год</t>
  </si>
  <si>
    <t>Расчет показателя П20 "Доля суммы бюджетных ассигнований, изменения по которым внесены в сводную бюджетную роспись местного бюджета", за 2018 год</t>
  </si>
  <si>
    <t>знач</t>
  </si>
  <si>
    <t>X</t>
  </si>
  <si>
    <t>Мониториг показателей качества финансового менеджмента, осуществляемого главными распорядителями  бюджетных средств МО "г.Бугуруслан",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</si>
</sst>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"/>
    <numFmt numFmtId="165" formatCode="#,##0.000"/>
    <numFmt numFmtId="166" formatCode="0.0"/>
    <numFmt numFmtId="167" formatCode="#,##0.0000"/>
    <numFmt numFmtId="168" formatCode="0.00;[Red]0.00"/>
  </numFmts>
  <fonts count="9" x14ac:knownFonts="1">
    <font>
      <sz val="10"/>
      <name val="Arial"/>
    </font>
    <font>
      <sz val="10"/>
      <name val="Arial"/>
      <family val="2"/>
      <charset val="204"/>
    </font>
    <font>
      <sz val="10"/>
      <name val="Arial Narrow"/>
      <family val="2"/>
      <charset val="204"/>
    </font>
    <font>
      <b/>
      <sz val="10"/>
      <name val="Arial Narrow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164" fontId="5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top" wrapText="1"/>
    </xf>
    <xf numFmtId="1" fontId="5" fillId="0" borderId="0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/>
    </xf>
    <xf numFmtId="0" fontId="5" fillId="0" borderId="0" xfId="0" applyFont="1" applyAlignment="1">
      <alignment horizontal="right" vertical="top" wrapText="1"/>
    </xf>
    <xf numFmtId="0" fontId="4" fillId="0" borderId="4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4" fontId="5" fillId="0" borderId="0" xfId="0" applyNumberFormat="1" applyFont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1" fontId="5" fillId="0" borderId="0" xfId="0" applyNumberFormat="1" applyFont="1" applyFill="1" applyBorder="1" applyAlignment="1">
      <alignment horizontal="center" vertical="center" wrapText="1"/>
    </xf>
    <xf numFmtId="166" fontId="5" fillId="0" borderId="0" xfId="0" applyNumberFormat="1" applyFont="1" applyFill="1" applyBorder="1" applyAlignment="1">
      <alignment horizontal="center" vertical="center" wrapText="1"/>
    </xf>
    <xf numFmtId="167" fontId="5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5" fillId="0" borderId="0" xfId="0" applyFont="1" applyAlignment="1">
      <alignment horizontal="right" vertical="top" wrapText="1"/>
    </xf>
    <xf numFmtId="2" fontId="5" fillId="0" borderId="0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0" xfId="0" applyFont="1" applyAlignment="1">
      <alignment horizontal="right" vertical="top" wrapText="1"/>
    </xf>
    <xf numFmtId="0" fontId="5" fillId="0" borderId="1" xfId="0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left" vertical="top" wrapText="1"/>
    </xf>
    <xf numFmtId="3" fontId="5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center" vertical="top" wrapText="1"/>
    </xf>
    <xf numFmtId="4" fontId="8" fillId="0" borderId="0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left" vertical="top" wrapText="1"/>
    </xf>
    <xf numFmtId="0" fontId="5" fillId="4" borderId="1" xfId="0" applyFont="1" applyFill="1" applyBorder="1" applyAlignment="1">
      <alignment horizontal="center" vertical="center"/>
    </xf>
    <xf numFmtId="3" fontId="5" fillId="4" borderId="1" xfId="0" applyNumberFormat="1" applyFont="1" applyFill="1" applyBorder="1" applyAlignment="1">
      <alignment horizontal="center" vertical="center" wrapText="1"/>
    </xf>
    <xf numFmtId="1" fontId="5" fillId="4" borderId="1" xfId="0" applyNumberFormat="1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4" fontId="4" fillId="4" borderId="0" xfId="0" applyNumberFormat="1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0" fillId="0" borderId="0" xfId="0" applyAlignment="1">
      <alignment vertical="top" wrapText="1"/>
    </xf>
    <xf numFmtId="1" fontId="2" fillId="4" borderId="0" xfId="0" applyNumberFormat="1" applyFont="1" applyFill="1" applyAlignment="1">
      <alignment horizontal="left" vertical="top" wrapText="1"/>
    </xf>
    <xf numFmtId="0" fontId="5" fillId="4" borderId="0" xfId="0" applyFont="1" applyFill="1" applyAlignment="1">
      <alignment horizontal="left" vertical="top" wrapText="1"/>
    </xf>
    <xf numFmtId="0" fontId="6" fillId="4" borderId="0" xfId="0" applyFont="1" applyFill="1" applyAlignment="1">
      <alignment horizontal="center" vertical="top" wrapText="1"/>
    </xf>
    <xf numFmtId="0" fontId="0" fillId="4" borderId="0" xfId="0" applyFill="1" applyAlignment="1">
      <alignment vertical="top"/>
    </xf>
    <xf numFmtId="1" fontId="6" fillId="4" borderId="0" xfId="0" applyNumberFormat="1" applyFont="1" applyFill="1" applyAlignment="1">
      <alignment vertical="top"/>
    </xf>
    <xf numFmtId="0" fontId="6" fillId="4" borderId="0" xfId="0" applyFont="1" applyFill="1" applyAlignment="1">
      <alignment vertical="top"/>
    </xf>
    <xf numFmtId="0" fontId="4" fillId="4" borderId="4" xfId="0" applyFont="1" applyFill="1" applyBorder="1" applyAlignment="1">
      <alignment horizontal="left" vertical="top" wrapText="1"/>
    </xf>
    <xf numFmtId="0" fontId="4" fillId="4" borderId="2" xfId="0" applyFont="1" applyFill="1" applyBorder="1" applyAlignment="1">
      <alignment horizontal="left" vertical="top" wrapText="1"/>
    </xf>
    <xf numFmtId="0" fontId="4" fillId="4" borderId="3" xfId="0" applyFont="1" applyFill="1" applyBorder="1" applyAlignment="1">
      <alignment horizontal="left" vertical="top" wrapText="1"/>
    </xf>
    <xf numFmtId="0" fontId="4" fillId="4" borderId="0" xfId="0" applyFont="1" applyFill="1" applyBorder="1" applyAlignment="1">
      <alignment horizontal="left" vertical="top" wrapText="1"/>
    </xf>
    <xf numFmtId="0" fontId="4" fillId="4" borderId="5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vertical="top" wrapText="1"/>
    </xf>
    <xf numFmtId="1" fontId="4" fillId="4" borderId="1" xfId="0" applyNumberFormat="1" applyFont="1" applyFill="1" applyBorder="1" applyAlignment="1">
      <alignment horizontal="left" vertical="top" wrapText="1"/>
    </xf>
    <xf numFmtId="2" fontId="4" fillId="4" borderId="1" xfId="0" applyNumberFormat="1" applyFont="1" applyFill="1" applyBorder="1" applyAlignment="1">
      <alignment horizontal="center" vertical="center" wrapText="1"/>
    </xf>
    <xf numFmtId="168" fontId="4" fillId="4" borderId="1" xfId="0" applyNumberFormat="1" applyFont="1" applyFill="1" applyBorder="1" applyAlignment="1">
      <alignment horizontal="center" vertical="center" wrapText="1"/>
    </xf>
    <xf numFmtId="1" fontId="4" fillId="4" borderId="1" xfId="0" applyNumberFormat="1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left" vertical="top" wrapText="1"/>
    </xf>
    <xf numFmtId="1" fontId="4" fillId="4" borderId="0" xfId="0" applyNumberFormat="1" applyFont="1" applyFill="1" applyBorder="1" applyAlignment="1">
      <alignment horizontal="center" vertical="center" wrapText="1"/>
    </xf>
    <xf numFmtId="1" fontId="5" fillId="4" borderId="0" xfId="0" applyNumberFormat="1" applyFont="1" applyFill="1" applyAlignment="1">
      <alignment horizontal="left" vertical="top" wrapText="1"/>
    </xf>
    <xf numFmtId="0" fontId="5" fillId="4" borderId="0" xfId="0" applyFont="1" applyFill="1" applyAlignment="1">
      <alignment horizontal="left" vertical="top" wrapText="1"/>
    </xf>
    <xf numFmtId="0" fontId="1" fillId="4" borderId="0" xfId="0" applyFont="1" applyFill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3:AT22"/>
  <sheetViews>
    <sheetView tabSelected="1" zoomScale="70" zoomScaleNormal="70" zoomScaleSheetLayoutView="70" workbookViewId="0">
      <pane ySplit="384" topLeftCell="A10" activePane="bottomLeft"/>
      <selection activeCell="N1" sqref="A1:XFD1048576"/>
      <selection pane="bottomLeft" activeCell="L30" sqref="L30"/>
    </sheetView>
  </sheetViews>
  <sheetFormatPr defaultColWidth="9.109375" defaultRowHeight="13.8" x14ac:dyDescent="0.25"/>
  <cols>
    <col min="1" max="1" width="2.6640625" style="51" customWidth="1"/>
    <col min="2" max="2" width="15.33203125" style="51" customWidth="1"/>
    <col min="3" max="3" width="6.109375" style="51" customWidth="1"/>
    <col min="4" max="4" width="5" style="51" customWidth="1"/>
    <col min="5" max="5" width="6.44140625" style="51" customWidth="1"/>
    <col min="6" max="6" width="5.109375" style="51" customWidth="1"/>
    <col min="7" max="7" width="6.21875" style="51" customWidth="1"/>
    <col min="8" max="8" width="5.109375" style="51" customWidth="1"/>
    <col min="9" max="9" width="6.21875" style="51" customWidth="1"/>
    <col min="10" max="10" width="5.109375" style="71" customWidth="1"/>
    <col min="11" max="11" width="6.33203125" style="51" customWidth="1"/>
    <col min="12" max="12" width="5.109375" style="51" customWidth="1"/>
    <col min="13" max="13" width="6.33203125" style="51" customWidth="1"/>
    <col min="14" max="14" width="5.44140625" style="71" customWidth="1"/>
    <col min="15" max="15" width="6.109375" style="51" customWidth="1"/>
    <col min="16" max="16" width="5.33203125" style="51" customWidth="1"/>
    <col min="17" max="17" width="6.44140625" style="51" customWidth="1"/>
    <col min="18" max="18" width="5.33203125" style="71" customWidth="1"/>
    <col min="19" max="19" width="6.5546875" style="71" customWidth="1"/>
    <col min="20" max="20" width="5" style="51" customWidth="1"/>
    <col min="21" max="21" width="6.5546875" style="51" customWidth="1"/>
    <col min="22" max="22" width="5.44140625" style="71" customWidth="1"/>
    <col min="23" max="23" width="6.44140625" style="51" customWidth="1"/>
    <col min="24" max="24" width="5.109375" style="71" customWidth="1"/>
    <col min="25" max="25" width="5.88671875" style="51" customWidth="1"/>
    <col min="26" max="26" width="5.44140625" style="51" customWidth="1"/>
    <col min="27" max="27" width="8.109375" style="51" customWidth="1"/>
    <col min="28" max="28" width="5.33203125" style="51" customWidth="1"/>
    <col min="29" max="29" width="7.6640625" style="51" customWidth="1"/>
    <col min="30" max="30" width="5.109375" style="51" customWidth="1"/>
    <col min="31" max="31" width="7.88671875" style="51" customWidth="1"/>
    <col min="32" max="32" width="5" style="51" customWidth="1"/>
    <col min="33" max="33" width="7" style="51" customWidth="1"/>
    <col min="34" max="34" width="5.33203125" style="51" customWidth="1"/>
    <col min="35" max="42" width="5.44140625" style="51" customWidth="1"/>
    <col min="43" max="43" width="7.109375" style="51" customWidth="1"/>
    <col min="44" max="44" width="5.44140625" style="51" customWidth="1"/>
    <col min="45" max="45" width="9.6640625" style="51" customWidth="1"/>
    <col min="46" max="46" width="9.5546875" style="51" customWidth="1"/>
    <col min="47" max="47" width="3.33203125" style="51" customWidth="1"/>
    <col min="48" max="16384" width="9.109375" style="51"/>
  </cols>
  <sheetData>
    <row r="3" spans="1:46" x14ac:dyDescent="0.25">
      <c r="U3" s="72" t="s">
        <v>119</v>
      </c>
      <c r="V3" s="72"/>
      <c r="W3" s="72"/>
      <c r="X3" s="72"/>
      <c r="Y3" s="72"/>
    </row>
    <row r="4" spans="1:46" ht="12.75" customHeight="1" x14ac:dyDescent="0.25">
      <c r="C4" s="73" t="s">
        <v>143</v>
      </c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</row>
    <row r="5" spans="1:46" ht="12.75" customHeight="1" x14ac:dyDescent="0.25"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5"/>
      <c r="W5" s="76"/>
      <c r="X5" s="75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/>
      <c r="AT5" s="76"/>
    </row>
    <row r="6" spans="1:46" ht="10.5" customHeight="1" x14ac:dyDescent="0.25"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5"/>
      <c r="W6" s="76"/>
      <c r="X6" s="75"/>
      <c r="Y6" s="76"/>
      <c r="Z6" s="76"/>
      <c r="AA6" s="76"/>
      <c r="AB6" s="76"/>
      <c r="AC6" s="76"/>
      <c r="AD6" s="76"/>
      <c r="AE6" s="76"/>
      <c r="AF6" s="76"/>
      <c r="AG6" s="76"/>
      <c r="AH6" s="76"/>
      <c r="AI6" s="76"/>
      <c r="AJ6" s="76"/>
      <c r="AK6" s="76"/>
      <c r="AL6" s="76"/>
      <c r="AM6" s="76"/>
      <c r="AN6" s="76"/>
      <c r="AO6" s="76"/>
      <c r="AP6" s="76"/>
      <c r="AQ6" s="76"/>
      <c r="AR6" s="76"/>
      <c r="AS6" s="76"/>
      <c r="AT6" s="76"/>
    </row>
    <row r="8" spans="1:46" ht="12.75" customHeight="1" x14ac:dyDescent="0.25">
      <c r="A8" s="77" t="s">
        <v>0</v>
      </c>
      <c r="B8" s="77" t="s">
        <v>29</v>
      </c>
      <c r="C8" s="78" t="s">
        <v>1</v>
      </c>
      <c r="D8" s="79"/>
      <c r="E8" s="78" t="s">
        <v>2</v>
      </c>
      <c r="F8" s="79"/>
      <c r="G8" s="78" t="s">
        <v>3</v>
      </c>
      <c r="H8" s="79"/>
      <c r="I8" s="78" t="s">
        <v>4</v>
      </c>
      <c r="J8" s="79"/>
      <c r="K8" s="78" t="s">
        <v>5</v>
      </c>
      <c r="L8" s="79"/>
      <c r="M8" s="78" t="s">
        <v>6</v>
      </c>
      <c r="N8" s="79"/>
      <c r="O8" s="78" t="s">
        <v>7</v>
      </c>
      <c r="P8" s="79"/>
      <c r="Q8" s="78" t="s">
        <v>8</v>
      </c>
      <c r="R8" s="79"/>
      <c r="S8" s="78" t="s">
        <v>49</v>
      </c>
      <c r="T8" s="79"/>
      <c r="U8" s="78" t="s">
        <v>9</v>
      </c>
      <c r="V8" s="79"/>
      <c r="W8" s="78" t="s">
        <v>10</v>
      </c>
      <c r="X8" s="79"/>
      <c r="Y8" s="78" t="s">
        <v>11</v>
      </c>
      <c r="Z8" s="79"/>
      <c r="AA8" s="78" t="s">
        <v>63</v>
      </c>
      <c r="AB8" s="79"/>
      <c r="AC8" s="78" t="s">
        <v>64</v>
      </c>
      <c r="AD8" s="79"/>
      <c r="AE8" s="78" t="s">
        <v>92</v>
      </c>
      <c r="AF8" s="79"/>
      <c r="AG8" s="78" t="s">
        <v>93</v>
      </c>
      <c r="AH8" s="79"/>
      <c r="AI8" s="78" t="s">
        <v>94</v>
      </c>
      <c r="AJ8" s="79"/>
      <c r="AK8" s="78" t="s">
        <v>95</v>
      </c>
      <c r="AL8" s="79"/>
      <c r="AM8" s="78" t="s">
        <v>96</v>
      </c>
      <c r="AN8" s="79"/>
      <c r="AO8" s="78" t="s">
        <v>97</v>
      </c>
      <c r="AP8" s="79"/>
      <c r="AQ8" s="78" t="s">
        <v>98</v>
      </c>
      <c r="AR8" s="79"/>
      <c r="AS8" s="77" t="s">
        <v>18</v>
      </c>
      <c r="AT8" s="80"/>
    </row>
    <row r="9" spans="1:46" ht="51.75" customHeight="1" x14ac:dyDescent="0.25">
      <c r="A9" s="81"/>
      <c r="B9" s="81"/>
      <c r="C9" s="82" t="s">
        <v>13</v>
      </c>
      <c r="D9" s="82" t="s">
        <v>12</v>
      </c>
      <c r="E9" s="82" t="s">
        <v>13</v>
      </c>
      <c r="F9" s="82" t="s">
        <v>12</v>
      </c>
      <c r="G9" s="82" t="s">
        <v>13</v>
      </c>
      <c r="H9" s="82" t="s">
        <v>12</v>
      </c>
      <c r="I9" s="82" t="s">
        <v>141</v>
      </c>
      <c r="J9" s="83" t="s">
        <v>12</v>
      </c>
      <c r="K9" s="82" t="s">
        <v>13</v>
      </c>
      <c r="L9" s="82" t="s">
        <v>12</v>
      </c>
      <c r="M9" s="82" t="s">
        <v>141</v>
      </c>
      <c r="N9" s="83" t="s">
        <v>12</v>
      </c>
      <c r="O9" s="82" t="s">
        <v>13</v>
      </c>
      <c r="P9" s="82" t="s">
        <v>12</v>
      </c>
      <c r="Q9" s="82" t="s">
        <v>141</v>
      </c>
      <c r="R9" s="83" t="s">
        <v>12</v>
      </c>
      <c r="S9" s="83" t="s">
        <v>141</v>
      </c>
      <c r="T9" s="82" t="s">
        <v>12</v>
      </c>
      <c r="U9" s="82" t="s">
        <v>13</v>
      </c>
      <c r="V9" s="83" t="s">
        <v>12</v>
      </c>
      <c r="W9" s="82" t="s">
        <v>141</v>
      </c>
      <c r="X9" s="83" t="s">
        <v>12</v>
      </c>
      <c r="Y9" s="82" t="s">
        <v>141</v>
      </c>
      <c r="Z9" s="82" t="s">
        <v>12</v>
      </c>
      <c r="AA9" s="82" t="s">
        <v>14</v>
      </c>
      <c r="AB9" s="82" t="s">
        <v>12</v>
      </c>
      <c r="AC9" s="82" t="s">
        <v>14</v>
      </c>
      <c r="AD9" s="82" t="s">
        <v>12</v>
      </c>
      <c r="AE9" s="82" t="s">
        <v>14</v>
      </c>
      <c r="AF9" s="82" t="s">
        <v>12</v>
      </c>
      <c r="AG9" s="82" t="s">
        <v>14</v>
      </c>
      <c r="AH9" s="82" t="s">
        <v>12</v>
      </c>
      <c r="AI9" s="82" t="s">
        <v>14</v>
      </c>
      <c r="AJ9" s="82" t="s">
        <v>12</v>
      </c>
      <c r="AK9" s="82" t="s">
        <v>14</v>
      </c>
      <c r="AL9" s="82" t="s">
        <v>12</v>
      </c>
      <c r="AM9" s="82" t="s">
        <v>14</v>
      </c>
      <c r="AN9" s="82" t="s">
        <v>12</v>
      </c>
      <c r="AO9" s="82" t="s">
        <v>14</v>
      </c>
      <c r="AP9" s="82" t="s">
        <v>12</v>
      </c>
      <c r="AQ9" s="82" t="s">
        <v>141</v>
      </c>
      <c r="AR9" s="82" t="s">
        <v>12</v>
      </c>
      <c r="AS9" s="81"/>
      <c r="AT9" s="80"/>
    </row>
    <row r="10" spans="1:46" ht="30.6" customHeight="1" x14ac:dyDescent="0.25">
      <c r="A10" s="43">
        <v>1</v>
      </c>
      <c r="B10" s="44" t="s">
        <v>116</v>
      </c>
      <c r="C10" s="45" t="str">
        <f>П1!C7</f>
        <v>да</v>
      </c>
      <c r="D10" s="46">
        <f>П1!D7</f>
        <v>3</v>
      </c>
      <c r="E10" s="45" t="str">
        <f>П2!C7</f>
        <v>нет</v>
      </c>
      <c r="F10" s="46">
        <f>П2!G7</f>
        <v>0</v>
      </c>
      <c r="G10" s="46" t="s">
        <v>142</v>
      </c>
      <c r="H10" s="47" t="s">
        <v>142</v>
      </c>
      <c r="I10" s="46" t="s">
        <v>142</v>
      </c>
      <c r="J10" s="47" t="s">
        <v>142</v>
      </c>
      <c r="K10" s="46" t="s">
        <v>142</v>
      </c>
      <c r="L10" s="47" t="s">
        <v>142</v>
      </c>
      <c r="M10" s="46" t="s">
        <v>142</v>
      </c>
      <c r="N10" s="47" t="s">
        <v>142</v>
      </c>
      <c r="O10" s="46" t="str">
        <f>П7!C6</f>
        <v>нет</v>
      </c>
      <c r="P10" s="47">
        <f>П7!D6</f>
        <v>0</v>
      </c>
      <c r="Q10" s="46" t="s">
        <v>142</v>
      </c>
      <c r="R10" s="47" t="s">
        <v>142</v>
      </c>
      <c r="S10" s="46" t="s">
        <v>142</v>
      </c>
      <c r="T10" s="47" t="s">
        <v>142</v>
      </c>
      <c r="U10" s="45" t="str">
        <f>П10!C6</f>
        <v>да</v>
      </c>
      <c r="V10" s="47">
        <f>П10!D6</f>
        <v>1</v>
      </c>
      <c r="W10" s="46" t="s">
        <v>142</v>
      </c>
      <c r="X10" s="47" t="s">
        <v>142</v>
      </c>
      <c r="Y10" s="46" t="s">
        <v>142</v>
      </c>
      <c r="Z10" s="47" t="s">
        <v>142</v>
      </c>
      <c r="AA10" s="48">
        <f>П13!E5</f>
        <v>0</v>
      </c>
      <c r="AB10" s="46">
        <f>П13!F5</f>
        <v>0</v>
      </c>
      <c r="AC10" s="48">
        <v>25.7</v>
      </c>
      <c r="AD10" s="46">
        <f>П14!G4</f>
        <v>3</v>
      </c>
      <c r="AE10" s="48">
        <f>П15!E5</f>
        <v>0</v>
      </c>
      <c r="AF10" s="46">
        <f>П15!F5</f>
        <v>5</v>
      </c>
      <c r="AG10" s="48">
        <f>П16!E5</f>
        <v>0</v>
      </c>
      <c r="AH10" s="46">
        <f>П16!F5</f>
        <v>5</v>
      </c>
      <c r="AI10" s="48">
        <f>П17!E5</f>
        <v>0</v>
      </c>
      <c r="AJ10" s="46">
        <f>П17!F5</f>
        <v>5</v>
      </c>
      <c r="AK10" s="48">
        <f>П18!E5</f>
        <v>0</v>
      </c>
      <c r="AL10" s="46">
        <f>П18!F5</f>
        <v>5</v>
      </c>
      <c r="AM10" s="48">
        <f>П19!E5</f>
        <v>0</v>
      </c>
      <c r="AN10" s="46">
        <f>П19!F5</f>
        <v>5</v>
      </c>
      <c r="AO10" s="48">
        <f>П20!E5</f>
        <v>0</v>
      </c>
      <c r="AP10" s="46">
        <f>П20!F5</f>
        <v>5</v>
      </c>
      <c r="AQ10" s="46" t="s">
        <v>142</v>
      </c>
      <c r="AR10" s="47" t="s">
        <v>142</v>
      </c>
      <c r="AS10" s="49">
        <f>SUM(D10,H10,N10,P10,R10,T10,V10,X10,Z10,AB10,AD10,AF10,AH10,AJ10,AL10,AN10,AP10,AR10)</f>
        <v>37</v>
      </c>
      <c r="AT10" s="50"/>
    </row>
    <row r="11" spans="1:46" ht="27" customHeight="1" x14ac:dyDescent="0.25">
      <c r="A11" s="43">
        <v>2</v>
      </c>
      <c r="B11" s="44" t="s">
        <v>117</v>
      </c>
      <c r="C11" s="45" t="str">
        <f>П1!C8</f>
        <v>да</v>
      </c>
      <c r="D11" s="46">
        <f>П1!D8</f>
        <v>3</v>
      </c>
      <c r="E11" s="45" t="str">
        <f>П2!C8</f>
        <v>нет</v>
      </c>
      <c r="F11" s="46">
        <f>П2!G8</f>
        <v>0</v>
      </c>
      <c r="G11" s="46" t="s">
        <v>142</v>
      </c>
      <c r="H11" s="47" t="s">
        <v>142</v>
      </c>
      <c r="I11" s="46" t="s">
        <v>142</v>
      </c>
      <c r="J11" s="47" t="s">
        <v>142</v>
      </c>
      <c r="K11" s="46" t="s">
        <v>142</v>
      </c>
      <c r="L11" s="47" t="s">
        <v>142</v>
      </c>
      <c r="M11" s="46" t="s">
        <v>142</v>
      </c>
      <c r="N11" s="47" t="s">
        <v>142</v>
      </c>
      <c r="O11" s="46" t="str">
        <f>П7!C7</f>
        <v>нет</v>
      </c>
      <c r="P11" s="47">
        <f>П7!D7</f>
        <v>0</v>
      </c>
      <c r="Q11" s="46" t="s">
        <v>142</v>
      </c>
      <c r="R11" s="47" t="s">
        <v>142</v>
      </c>
      <c r="S11" s="46" t="s">
        <v>142</v>
      </c>
      <c r="T11" s="47" t="s">
        <v>142</v>
      </c>
      <c r="U11" s="45" t="str">
        <f>П10!C7</f>
        <v>да</v>
      </c>
      <c r="V11" s="47">
        <f>П10!D7</f>
        <v>1</v>
      </c>
      <c r="W11" s="46" t="s">
        <v>142</v>
      </c>
      <c r="X11" s="47" t="s">
        <v>142</v>
      </c>
      <c r="Y11" s="46" t="s">
        <v>142</v>
      </c>
      <c r="Z11" s="47" t="s">
        <v>142</v>
      </c>
      <c r="AA11" s="48">
        <f>П13!E6</f>
        <v>0</v>
      </c>
      <c r="AB11" s="46">
        <f>П13!F6</f>
        <v>0</v>
      </c>
      <c r="AC11" s="48">
        <v>2.19</v>
      </c>
      <c r="AD11" s="46">
        <v>3</v>
      </c>
      <c r="AE11" s="48">
        <f>П15!E6</f>
        <v>0</v>
      </c>
      <c r="AF11" s="46">
        <f>П15!F6</f>
        <v>5</v>
      </c>
      <c r="AG11" s="48">
        <f>П16!E6</f>
        <v>0</v>
      </c>
      <c r="AH11" s="46">
        <f>П16!F6</f>
        <v>5</v>
      </c>
      <c r="AI11" s="48">
        <f>П17!E6</f>
        <v>0</v>
      </c>
      <c r="AJ11" s="46">
        <f>П17!F6</f>
        <v>5</v>
      </c>
      <c r="AK11" s="48">
        <f>П18!E6</f>
        <v>0</v>
      </c>
      <c r="AL11" s="46">
        <f>П18!F6</f>
        <v>5</v>
      </c>
      <c r="AM11" s="48">
        <f>П19!E6</f>
        <v>0</v>
      </c>
      <c r="AN11" s="46">
        <f>П19!F6</f>
        <v>5</v>
      </c>
      <c r="AO11" s="48">
        <f>П20!E6</f>
        <v>0</v>
      </c>
      <c r="AP11" s="46">
        <f>П20!F6</f>
        <v>5</v>
      </c>
      <c r="AQ11" s="46" t="s">
        <v>142</v>
      </c>
      <c r="AR11" s="47" t="s">
        <v>142</v>
      </c>
      <c r="AS11" s="49">
        <f t="shared" ref="AS11:AS13" si="0">SUM(D11,H11,J11,N11,P11,R11,T11,V11,X11,Z11,AB11,AD11,AF11,AH11,AJ11,AL11,AN11,AP11,AR11)</f>
        <v>37</v>
      </c>
      <c r="AT11" s="50"/>
    </row>
    <row r="12" spans="1:46" ht="52.5" customHeight="1" x14ac:dyDescent="0.25">
      <c r="A12" s="43">
        <v>3</v>
      </c>
      <c r="B12" s="44" t="s">
        <v>114</v>
      </c>
      <c r="C12" s="45" t="str">
        <f>П1!C9</f>
        <v>да</v>
      </c>
      <c r="D12" s="46">
        <f>П1!D9</f>
        <v>3</v>
      </c>
      <c r="E12" s="45" t="s">
        <v>15</v>
      </c>
      <c r="F12" s="46">
        <v>5</v>
      </c>
      <c r="G12" s="46" t="s">
        <v>142</v>
      </c>
      <c r="H12" s="47" t="s">
        <v>142</v>
      </c>
      <c r="I12" s="46" t="s">
        <v>142</v>
      </c>
      <c r="J12" s="47" t="s">
        <v>142</v>
      </c>
      <c r="K12" s="46" t="s">
        <v>142</v>
      </c>
      <c r="L12" s="47" t="s">
        <v>142</v>
      </c>
      <c r="M12" s="46" t="s">
        <v>142</v>
      </c>
      <c r="N12" s="47" t="s">
        <v>142</v>
      </c>
      <c r="O12" s="46" t="str">
        <f>П7!C8</f>
        <v>да</v>
      </c>
      <c r="P12" s="47">
        <f>П7!D8</f>
        <v>1</v>
      </c>
      <c r="Q12" s="46" t="s">
        <v>142</v>
      </c>
      <c r="R12" s="47" t="s">
        <v>142</v>
      </c>
      <c r="S12" s="46" t="s">
        <v>142</v>
      </c>
      <c r="T12" s="47" t="s">
        <v>142</v>
      </c>
      <c r="U12" s="45" t="str">
        <f>П10!C8</f>
        <v>да</v>
      </c>
      <c r="V12" s="47">
        <f>П10!D8</f>
        <v>1</v>
      </c>
      <c r="W12" s="46" t="s">
        <v>142</v>
      </c>
      <c r="X12" s="47" t="s">
        <v>142</v>
      </c>
      <c r="Y12" s="46" t="s">
        <v>142</v>
      </c>
      <c r="Z12" s="47" t="s">
        <v>142</v>
      </c>
      <c r="AA12" s="48">
        <v>100</v>
      </c>
      <c r="AB12" s="46">
        <f>П13!F7</f>
        <v>4</v>
      </c>
      <c r="AC12" s="48">
        <v>26.7</v>
      </c>
      <c r="AD12" s="46">
        <f>П14!G6</f>
        <v>3</v>
      </c>
      <c r="AE12" s="48">
        <f>П15!E7</f>
        <v>0</v>
      </c>
      <c r="AF12" s="46">
        <f>П15!F7</f>
        <v>5</v>
      </c>
      <c r="AG12" s="48">
        <f>П16!E7</f>
        <v>0</v>
      </c>
      <c r="AH12" s="46">
        <f>П16!F7</f>
        <v>5</v>
      </c>
      <c r="AI12" s="48">
        <f>П17!E7</f>
        <v>0</v>
      </c>
      <c r="AJ12" s="46">
        <f>П17!F7</f>
        <v>5</v>
      </c>
      <c r="AK12" s="48">
        <f>П18!E7</f>
        <v>0</v>
      </c>
      <c r="AL12" s="46">
        <f>П18!F7</f>
        <v>5</v>
      </c>
      <c r="AM12" s="48">
        <f>П19!E7</f>
        <v>0</v>
      </c>
      <c r="AN12" s="46">
        <f>П19!F7</f>
        <v>5</v>
      </c>
      <c r="AO12" s="48">
        <f>П20!E7</f>
        <v>0</v>
      </c>
      <c r="AP12" s="46">
        <f>П20!F7</f>
        <v>5</v>
      </c>
      <c r="AQ12" s="46" t="s">
        <v>142</v>
      </c>
      <c r="AR12" s="47" t="s">
        <v>142</v>
      </c>
      <c r="AS12" s="49">
        <v>47</v>
      </c>
      <c r="AT12" s="50"/>
    </row>
    <row r="13" spans="1:46" ht="66.75" customHeight="1" x14ac:dyDescent="0.25">
      <c r="A13" s="43">
        <v>4</v>
      </c>
      <c r="B13" s="44" t="s">
        <v>115</v>
      </c>
      <c r="C13" s="45" t="str">
        <f>П1!C10</f>
        <v>да</v>
      </c>
      <c r="D13" s="46">
        <f>П1!D10</f>
        <v>3</v>
      </c>
      <c r="E13" s="45" t="str">
        <f>П2!C10</f>
        <v>нет</v>
      </c>
      <c r="F13" s="46">
        <f>П2!G10</f>
        <v>0</v>
      </c>
      <c r="G13" s="46" t="s">
        <v>142</v>
      </c>
      <c r="H13" s="47" t="s">
        <v>142</v>
      </c>
      <c r="I13" s="46" t="s">
        <v>142</v>
      </c>
      <c r="J13" s="47" t="s">
        <v>142</v>
      </c>
      <c r="K13" s="46" t="s">
        <v>142</v>
      </c>
      <c r="L13" s="47" t="s">
        <v>142</v>
      </c>
      <c r="M13" s="46" t="s">
        <v>142</v>
      </c>
      <c r="N13" s="47" t="s">
        <v>142</v>
      </c>
      <c r="O13" s="46" t="str">
        <f>П7!C9</f>
        <v>да</v>
      </c>
      <c r="P13" s="47">
        <f>П7!D9</f>
        <v>1</v>
      </c>
      <c r="Q13" s="46" t="s">
        <v>142</v>
      </c>
      <c r="R13" s="47" t="s">
        <v>142</v>
      </c>
      <c r="S13" s="46" t="s">
        <v>142</v>
      </c>
      <c r="T13" s="47" t="s">
        <v>142</v>
      </c>
      <c r="U13" s="45" t="str">
        <f>П10!C9</f>
        <v>да</v>
      </c>
      <c r="V13" s="47">
        <f>П10!D9</f>
        <v>1</v>
      </c>
      <c r="W13" s="46" t="s">
        <v>142</v>
      </c>
      <c r="X13" s="47" t="s">
        <v>142</v>
      </c>
      <c r="Y13" s="46" t="s">
        <v>142</v>
      </c>
      <c r="Z13" s="47" t="s">
        <v>142</v>
      </c>
      <c r="AA13" s="48">
        <f>П13!E8</f>
        <v>100</v>
      </c>
      <c r="AB13" s="46">
        <f>П13!F8</f>
        <v>4</v>
      </c>
      <c r="AC13" s="48">
        <v>196.4</v>
      </c>
      <c r="AD13" s="46">
        <v>0</v>
      </c>
      <c r="AE13" s="48">
        <f>П15!E8</f>
        <v>0</v>
      </c>
      <c r="AF13" s="46">
        <f>П15!F8</f>
        <v>5</v>
      </c>
      <c r="AG13" s="48">
        <f>П16!E8</f>
        <v>0</v>
      </c>
      <c r="AH13" s="46">
        <f>П16!F8</f>
        <v>5</v>
      </c>
      <c r="AI13" s="48">
        <f>П17!E8</f>
        <v>0</v>
      </c>
      <c r="AJ13" s="46">
        <f>П17!F8</f>
        <v>5</v>
      </c>
      <c r="AK13" s="48">
        <v>0.28000000000000003</v>
      </c>
      <c r="AL13" s="46">
        <v>0</v>
      </c>
      <c r="AM13" s="48">
        <f>П19!E8</f>
        <v>0</v>
      </c>
      <c r="AN13" s="46">
        <f>П19!F8</f>
        <v>5</v>
      </c>
      <c r="AO13" s="48">
        <v>3.57</v>
      </c>
      <c r="AP13" s="46">
        <v>4</v>
      </c>
      <c r="AQ13" s="46" t="s">
        <v>142</v>
      </c>
      <c r="AR13" s="47" t="s">
        <v>142</v>
      </c>
      <c r="AS13" s="49">
        <f t="shared" si="0"/>
        <v>33</v>
      </c>
      <c r="AT13" s="50"/>
    </row>
    <row r="14" spans="1:46" s="87" customFormat="1" ht="39.6" x14ac:dyDescent="0.25">
      <c r="A14" s="82"/>
      <c r="B14" s="82" t="s">
        <v>16</v>
      </c>
      <c r="C14" s="49"/>
      <c r="D14" s="49">
        <f>AVERAGE(D10:D13)</f>
        <v>3</v>
      </c>
      <c r="E14" s="49"/>
      <c r="F14" s="49">
        <f>AVERAGE(F10:F13)</f>
        <v>1.25</v>
      </c>
      <c r="G14" s="49"/>
      <c r="H14" s="49"/>
      <c r="I14" s="49"/>
      <c r="J14" s="49"/>
      <c r="K14" s="84"/>
      <c r="L14" s="84"/>
      <c r="M14" s="49"/>
      <c r="N14" s="49"/>
      <c r="O14" s="49"/>
      <c r="P14" s="49">
        <f>AVERAGE(P10:P13)</f>
        <v>0.5</v>
      </c>
      <c r="Q14" s="49"/>
      <c r="R14" s="85"/>
      <c r="S14" s="86"/>
      <c r="T14" s="49"/>
      <c r="U14" s="49"/>
      <c r="V14" s="85">
        <f>AVERAGE(V10:V13)</f>
        <v>1</v>
      </c>
      <c r="W14" s="49"/>
      <c r="X14" s="85"/>
      <c r="Y14" s="49"/>
      <c r="Z14" s="49"/>
      <c r="AA14" s="49"/>
      <c r="AB14" s="49">
        <f>AVERAGE(AB10:AB13)</f>
        <v>2</v>
      </c>
      <c r="AC14" s="49"/>
      <c r="AD14" s="49">
        <f>AVERAGE(AD10:AD13)</f>
        <v>2.25</v>
      </c>
      <c r="AE14" s="49"/>
      <c r="AF14" s="49">
        <f>AVERAGE(AF10:AF13)</f>
        <v>5</v>
      </c>
      <c r="AG14" s="49"/>
      <c r="AH14" s="49">
        <f>AVERAGE(AH10:AH13)</f>
        <v>5</v>
      </c>
      <c r="AI14" s="49"/>
      <c r="AJ14" s="49">
        <f>AVERAGE(AJ10:AJ13)</f>
        <v>5</v>
      </c>
      <c r="AK14" s="49"/>
      <c r="AL14" s="49">
        <f>AVERAGE(AL10:AL13)</f>
        <v>3.75</v>
      </c>
      <c r="AM14" s="49"/>
      <c r="AN14" s="49">
        <f>AVERAGE(AN10:AN13)</f>
        <v>5</v>
      </c>
      <c r="AO14" s="49"/>
      <c r="AP14" s="49">
        <f>AVERAGE(AP10:AP13)</f>
        <v>4.75</v>
      </c>
      <c r="AQ14" s="49"/>
      <c r="AR14" s="49"/>
      <c r="AS14" s="49">
        <f>AVERAGE(AS10:AS13)</f>
        <v>38.5</v>
      </c>
      <c r="AT14" s="50"/>
    </row>
    <row r="15" spans="1:46" ht="39.6" x14ac:dyDescent="0.25">
      <c r="A15" s="44"/>
      <c r="B15" s="44" t="s">
        <v>17</v>
      </c>
      <c r="C15" s="47"/>
      <c r="D15" s="47">
        <v>3</v>
      </c>
      <c r="E15" s="47"/>
      <c r="F15" s="47">
        <v>5</v>
      </c>
      <c r="G15" s="47"/>
      <c r="H15" s="47"/>
      <c r="I15" s="47"/>
      <c r="J15" s="47"/>
      <c r="K15" s="47"/>
      <c r="L15" s="47"/>
      <c r="M15" s="47"/>
      <c r="N15" s="47"/>
      <c r="O15" s="47"/>
      <c r="P15" s="47">
        <v>1</v>
      </c>
      <c r="Q15" s="47"/>
      <c r="R15" s="47"/>
      <c r="S15" s="47"/>
      <c r="T15" s="47"/>
      <c r="U15" s="47"/>
      <c r="V15" s="47">
        <v>1</v>
      </c>
      <c r="W15" s="47"/>
      <c r="X15" s="47"/>
      <c r="Y15" s="47"/>
      <c r="Z15" s="47"/>
      <c r="AA15" s="47"/>
      <c r="AB15" s="47">
        <v>4</v>
      </c>
      <c r="AC15" s="47"/>
      <c r="AD15" s="47">
        <v>3</v>
      </c>
      <c r="AE15" s="47"/>
      <c r="AF15" s="47">
        <v>5</v>
      </c>
      <c r="AG15" s="47"/>
      <c r="AH15" s="47">
        <v>5</v>
      </c>
      <c r="AI15" s="47"/>
      <c r="AJ15" s="47">
        <v>5</v>
      </c>
      <c r="AK15" s="47"/>
      <c r="AL15" s="47">
        <v>5</v>
      </c>
      <c r="AM15" s="47"/>
      <c r="AN15" s="47">
        <v>5</v>
      </c>
      <c r="AO15" s="47"/>
      <c r="AP15" s="47">
        <v>5</v>
      </c>
      <c r="AQ15" s="47"/>
      <c r="AR15" s="47"/>
      <c r="AS15" s="49">
        <v>47</v>
      </c>
      <c r="AT15" s="88"/>
    </row>
    <row r="16" spans="1:46" s="2" customFormat="1" hidden="1" x14ac:dyDescent="0.25">
      <c r="A16" s="20"/>
      <c r="B16" s="20"/>
      <c r="C16" s="28"/>
      <c r="D16" s="28">
        <f>D14/D15*100</f>
        <v>100</v>
      </c>
      <c r="E16" s="28"/>
      <c r="F16" s="28">
        <f>F14/F15*100</f>
        <v>25</v>
      </c>
      <c r="G16" s="28"/>
      <c r="H16" s="28" t="e">
        <f>H14/H15*100</f>
        <v>#DIV/0!</v>
      </c>
      <c r="I16" s="28"/>
      <c r="J16" s="21" t="e">
        <f>J14/J15*100</f>
        <v>#DIV/0!</v>
      </c>
      <c r="K16" s="28"/>
      <c r="L16" s="28" t="e">
        <f>L14/L15*100</f>
        <v>#DIV/0!</v>
      </c>
      <c r="M16" s="28"/>
      <c r="N16" s="21" t="e">
        <f>N14/N15*100</f>
        <v>#DIV/0!</v>
      </c>
      <c r="O16" s="28"/>
      <c r="P16" s="28">
        <f>P14/P15*100</f>
        <v>50</v>
      </c>
      <c r="Q16" s="28"/>
      <c r="R16" s="21" t="e">
        <f>R14/R15*100</f>
        <v>#DIV/0!</v>
      </c>
      <c r="S16" s="21"/>
      <c r="T16" s="28" t="e">
        <f>T14/T15*100</f>
        <v>#DIV/0!</v>
      </c>
      <c r="U16" s="28"/>
      <c r="V16" s="21">
        <f>V14/V15*100</f>
        <v>100</v>
      </c>
      <c r="W16" s="28"/>
      <c r="X16" s="21" t="e">
        <f>X14/X15*100</f>
        <v>#DIV/0!</v>
      </c>
      <c r="Y16" s="28"/>
      <c r="Z16" s="28" t="e">
        <f>Z14/Z15*100</f>
        <v>#DIV/0!</v>
      </c>
      <c r="AA16" s="28"/>
      <c r="AB16" s="28">
        <f>AB14/AB15*100</f>
        <v>50</v>
      </c>
      <c r="AC16" s="28"/>
      <c r="AD16" s="28">
        <f>AD14/AD15*100</f>
        <v>75</v>
      </c>
      <c r="AE16" s="28"/>
      <c r="AF16" s="28">
        <f>AF14/AF15*100</f>
        <v>100</v>
      </c>
      <c r="AG16" s="28"/>
      <c r="AH16" s="28">
        <f>AH14/AH15*100</f>
        <v>100</v>
      </c>
      <c r="AI16" s="28"/>
      <c r="AJ16" s="28">
        <f>AJ14/AJ15*100</f>
        <v>100</v>
      </c>
      <c r="AK16" s="28"/>
      <c r="AL16" s="28">
        <f>AL14/AL15*100</f>
        <v>75</v>
      </c>
      <c r="AM16" s="28"/>
      <c r="AN16" s="28">
        <f>AN14/AN15*100</f>
        <v>100</v>
      </c>
      <c r="AO16" s="28"/>
      <c r="AP16" s="28">
        <f>AP14/AP15*100</f>
        <v>95</v>
      </c>
      <c r="AQ16" s="28"/>
      <c r="AR16" s="28" t="e">
        <f>AR14/AR15*100</f>
        <v>#DIV/0!</v>
      </c>
      <c r="AS16" s="28">
        <f>AS14/AS15*100</f>
        <v>81.914893617021278</v>
      </c>
      <c r="AT16" s="22"/>
    </row>
    <row r="17" spans="1:46" x14ac:dyDescent="0.25">
      <c r="A17" s="72"/>
      <c r="B17" s="72"/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89"/>
      <c r="T17" s="90"/>
      <c r="U17" s="90"/>
      <c r="V17" s="89"/>
      <c r="W17" s="90"/>
      <c r="X17" s="89"/>
      <c r="Y17" s="90"/>
      <c r="Z17" s="90"/>
      <c r="AA17" s="90"/>
      <c r="AB17" s="90"/>
      <c r="AC17" s="90"/>
      <c r="AD17" s="90"/>
      <c r="AE17" s="90"/>
      <c r="AF17" s="90"/>
      <c r="AG17" s="90"/>
      <c r="AH17" s="90"/>
      <c r="AI17" s="90"/>
      <c r="AJ17" s="90"/>
      <c r="AK17" s="90"/>
      <c r="AL17" s="90"/>
      <c r="AM17" s="90"/>
      <c r="AN17" s="90"/>
      <c r="AO17" s="90"/>
      <c r="AP17" s="90"/>
      <c r="AQ17" s="90"/>
      <c r="AR17" s="90"/>
      <c r="AS17" s="90"/>
      <c r="AT17" s="90"/>
    </row>
    <row r="18" spans="1:46" x14ac:dyDescent="0.25">
      <c r="A18" s="72"/>
      <c r="B18" s="72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</row>
    <row r="21" spans="1:46" x14ac:dyDescent="0.25">
      <c r="B21" s="91"/>
    </row>
    <row r="22" spans="1:46" x14ac:dyDescent="0.25">
      <c r="B22" s="91"/>
    </row>
  </sheetData>
  <autoFilter ref="B8:AS16">
    <filterColumn colId="1" showButton="0"/>
    <filterColumn colId="3" showButton="0"/>
    <filterColumn colId="5" showButton="0"/>
    <filterColumn colId="7" showButton="0"/>
    <filterColumn colId="9" showButton="0"/>
    <filterColumn colId="11" showButton="0"/>
    <filterColumn colId="13" showButton="0"/>
    <filterColumn colId="15" showButton="0"/>
    <filterColumn colId="17" showButton="0"/>
    <filterColumn colId="19" showButton="0"/>
    <filterColumn colId="21" showButton="0"/>
    <filterColumn colId="23" showButton="0"/>
    <filterColumn colId="25" showButton="0"/>
    <filterColumn colId="27" showButton="0"/>
    <filterColumn colId="29" showButton="0"/>
    <filterColumn colId="31" showButton="0"/>
    <filterColumn colId="33" showButton="0"/>
    <filterColumn colId="35" showButton="0"/>
    <filterColumn colId="37" showButton="0"/>
    <filterColumn colId="39" showButton="0"/>
    <filterColumn colId="41" showButton="0"/>
    <filterColumn colId="43">
      <filters blank="1">
        <filter val="25,00"/>
        <filter val="28,00"/>
        <filter val="31,00"/>
        <filter val="32,00"/>
        <filter val="33,00"/>
        <filter val="36,00"/>
        <filter val="49,48"/>
        <filter val="54,00"/>
        <filter val="55,00"/>
        <filter val="58,00"/>
        <filter val="61,00"/>
        <filter val="62,00"/>
        <filter val="63,00"/>
        <filter val="64,00"/>
        <filter val="65,00"/>
        <filter val="66,00"/>
        <filter val="67,00"/>
        <filter val="68,00"/>
        <filter val="69,00"/>
        <filter val="75,00"/>
      </filters>
    </filterColumn>
  </autoFilter>
  <mergeCells count="27">
    <mergeCell ref="AA8:AB8"/>
    <mergeCell ref="A17:R18"/>
    <mergeCell ref="Y8:Z8"/>
    <mergeCell ref="S8:T8"/>
    <mergeCell ref="A8:A9"/>
    <mergeCell ref="B8:B9"/>
    <mergeCell ref="C8:D8"/>
    <mergeCell ref="E8:F8"/>
    <mergeCell ref="G8:H8"/>
    <mergeCell ref="K8:L8"/>
    <mergeCell ref="U8:V8"/>
    <mergeCell ref="C4:U6"/>
    <mergeCell ref="U3:Y3"/>
    <mergeCell ref="AS8:AS9"/>
    <mergeCell ref="W8:X8"/>
    <mergeCell ref="I8:J8"/>
    <mergeCell ref="M8:N8"/>
    <mergeCell ref="O8:P8"/>
    <mergeCell ref="Q8:R8"/>
    <mergeCell ref="AC8:AD8"/>
    <mergeCell ref="AE8:AF8"/>
    <mergeCell ref="AG8:AH8"/>
    <mergeCell ref="AI8:AJ8"/>
    <mergeCell ref="AK8:AL8"/>
    <mergeCell ref="AM8:AN8"/>
    <mergeCell ref="AO8:AP8"/>
    <mergeCell ref="AQ8:AR8"/>
  </mergeCells>
  <phoneticPr fontId="0" type="noConversion"/>
  <pageMargins left="0.15748031496062992" right="3.937007874015748E-2" top="3.937007874015748E-2" bottom="3.937007874015748E-2" header="3.937007874015748E-2" footer="3.937007874015748E-2"/>
  <pageSetup paperSize="9" scale="94" pageOrder="overThenDown" orientation="landscape" r:id="rId1"/>
  <headerFooter scaleWithDoc="0" alignWithMargins="0">
    <firstHeader>&amp;C&amp;"Times New Roman,полужирный"&amp;14Приложение 2. Таблица показателей мониторинга качества финансового менеджмента, осуществляемого главными распорядителями средств областного бюджета, за 2012 год</firstHeader>
    <firstFooter xml:space="preserve">&amp;L&amp;"Times New Roman,обычный"&amp;12н/р - Существует объективная невозможность расчета показателя, значение показателя принимается равным среднему арифметическому соответствующих оценок по показателю по остальным ГРБС </firstFooter>
  </headerFooter>
  <colBreaks count="1" manualBreakCount="1">
    <brk id="24" max="17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A3" sqref="A3"/>
    </sheetView>
  </sheetViews>
  <sheetFormatPr defaultColWidth="9.109375" defaultRowHeight="13.8" x14ac:dyDescent="0.25"/>
  <cols>
    <col min="1" max="1" width="4.109375" style="1" customWidth="1"/>
    <col min="2" max="2" width="38.6640625" style="1" customWidth="1"/>
    <col min="3" max="3" width="8.44140625" style="1" customWidth="1"/>
    <col min="4" max="5" width="11.109375" style="1" customWidth="1"/>
    <col min="6" max="16384" width="9.109375" style="1"/>
  </cols>
  <sheetData>
    <row r="1" spans="1:4" s="2" customFormat="1" ht="16.5" customHeight="1" x14ac:dyDescent="0.25">
      <c r="A1" s="52" t="s">
        <v>130</v>
      </c>
      <c r="B1" s="52"/>
      <c r="C1" s="52"/>
      <c r="D1" s="52"/>
    </row>
    <row r="2" spans="1:4" s="2" customFormat="1" ht="33" customHeight="1" x14ac:dyDescent="0.25">
      <c r="A2" s="52"/>
      <c r="B2" s="52"/>
      <c r="C2" s="52"/>
      <c r="D2" s="52"/>
    </row>
    <row r="4" spans="1:4" ht="25.5" customHeight="1" x14ac:dyDescent="0.25">
      <c r="A4" s="57" t="s">
        <v>0</v>
      </c>
      <c r="B4" s="57" t="s">
        <v>29</v>
      </c>
      <c r="C4" s="57" t="s">
        <v>42</v>
      </c>
      <c r="D4" s="57" t="s">
        <v>33</v>
      </c>
    </row>
    <row r="5" spans="1:4" x14ac:dyDescent="0.25">
      <c r="A5" s="58"/>
      <c r="B5" s="58"/>
      <c r="C5" s="58"/>
      <c r="D5" s="58"/>
    </row>
    <row r="6" spans="1:4" s="2" customFormat="1" x14ac:dyDescent="0.25">
      <c r="A6" s="4">
        <v>1</v>
      </c>
      <c r="B6" s="10" t="s">
        <v>99</v>
      </c>
      <c r="C6" s="6" t="s">
        <v>118</v>
      </c>
      <c r="D6" s="7">
        <v>0</v>
      </c>
    </row>
    <row r="7" spans="1:4" s="2" customFormat="1" x14ac:dyDescent="0.25">
      <c r="A7" s="4">
        <v>2</v>
      </c>
      <c r="B7" s="10" t="s">
        <v>31</v>
      </c>
      <c r="C7" s="6" t="s">
        <v>118</v>
      </c>
      <c r="D7" s="7">
        <v>0</v>
      </c>
    </row>
    <row r="8" spans="1:4" s="2" customFormat="1" x14ac:dyDescent="0.25">
      <c r="A8" s="4">
        <v>3</v>
      </c>
      <c r="B8" s="10" t="s">
        <v>100</v>
      </c>
      <c r="C8" s="6" t="s">
        <v>118</v>
      </c>
      <c r="D8" s="7">
        <v>0</v>
      </c>
    </row>
    <row r="9" spans="1:4" s="2" customFormat="1" x14ac:dyDescent="0.25">
      <c r="A9" s="4">
        <f t="shared" ref="A9" si="0">1+A8</f>
        <v>4</v>
      </c>
      <c r="B9" s="10" t="s">
        <v>101</v>
      </c>
      <c r="C9" s="6" t="s">
        <v>118</v>
      </c>
      <c r="D9" s="7">
        <v>0</v>
      </c>
    </row>
    <row r="10" spans="1:4" hidden="1" x14ac:dyDescent="0.25">
      <c r="A10" s="8"/>
      <c r="B10" s="8"/>
      <c r="C10" s="19"/>
      <c r="D10" s="19" t="e">
        <f>SUMIF(C6:C9,"&lt;&gt;н/р",D6:D9)/COUNTIF(C6:C9,"&lt;&gt;н/р")</f>
        <v>#DIV/0!</v>
      </c>
    </row>
  </sheetData>
  <mergeCells count="5">
    <mergeCell ref="A1:D2"/>
    <mergeCell ref="A4:A5"/>
    <mergeCell ref="B4:B5"/>
    <mergeCell ref="C4:C5"/>
    <mergeCell ref="D4:D5"/>
  </mergeCells>
  <pageMargins left="0.78740157480314965" right="0.39370078740157483" top="0.74803149606299213" bottom="0.74803149606299213" header="0.31496062992125984" footer="0.31496062992125984"/>
  <pageSetup paperSize="9" scale="10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A3" sqref="A3"/>
    </sheetView>
  </sheetViews>
  <sheetFormatPr defaultColWidth="9.109375" defaultRowHeight="13.8" x14ac:dyDescent="0.25"/>
  <cols>
    <col min="1" max="1" width="4.109375" style="1" customWidth="1"/>
    <col min="2" max="2" width="37.109375" style="1" customWidth="1"/>
    <col min="3" max="3" width="11.88671875" style="1" customWidth="1"/>
    <col min="4" max="5" width="11.109375" style="1" customWidth="1"/>
    <col min="6" max="16384" width="9.109375" style="1"/>
  </cols>
  <sheetData>
    <row r="1" spans="1:4" s="2" customFormat="1" ht="16.5" customHeight="1" x14ac:dyDescent="0.25">
      <c r="A1" s="52" t="s">
        <v>131</v>
      </c>
      <c r="B1" s="52"/>
      <c r="C1" s="52"/>
      <c r="D1" s="52"/>
    </row>
    <row r="2" spans="1:4" s="2" customFormat="1" ht="56.4" customHeight="1" x14ac:dyDescent="0.25">
      <c r="A2" s="52"/>
      <c r="B2" s="52"/>
      <c r="C2" s="52"/>
      <c r="D2" s="52"/>
    </row>
    <row r="4" spans="1:4" ht="25.5" customHeight="1" x14ac:dyDescent="0.25">
      <c r="A4" s="57" t="s">
        <v>0</v>
      </c>
      <c r="B4" s="57" t="s">
        <v>29</v>
      </c>
      <c r="C4" s="57" t="s">
        <v>113</v>
      </c>
      <c r="D4" s="65" t="s">
        <v>33</v>
      </c>
    </row>
    <row r="5" spans="1:4" x14ac:dyDescent="0.25">
      <c r="A5" s="58"/>
      <c r="B5" s="58"/>
      <c r="C5" s="58"/>
      <c r="D5" s="66"/>
    </row>
    <row r="6" spans="1:4" s="2" customFormat="1" x14ac:dyDescent="0.25">
      <c r="A6" s="4">
        <v>1</v>
      </c>
      <c r="B6" s="10" t="s">
        <v>99</v>
      </c>
      <c r="C6" s="13" t="s">
        <v>15</v>
      </c>
      <c r="D6" s="7">
        <v>1</v>
      </c>
    </row>
    <row r="7" spans="1:4" s="2" customFormat="1" x14ac:dyDescent="0.25">
      <c r="A7" s="4">
        <v>2</v>
      </c>
      <c r="B7" s="10" t="s">
        <v>31</v>
      </c>
      <c r="C7" s="13" t="s">
        <v>15</v>
      </c>
      <c r="D7" s="7">
        <v>1</v>
      </c>
    </row>
    <row r="8" spans="1:4" s="2" customFormat="1" x14ac:dyDescent="0.25">
      <c r="A8" s="4">
        <v>3</v>
      </c>
      <c r="B8" s="10" t="s">
        <v>100</v>
      </c>
      <c r="C8" s="13" t="s">
        <v>15</v>
      </c>
      <c r="D8" s="7">
        <v>1</v>
      </c>
    </row>
    <row r="9" spans="1:4" s="2" customFormat="1" x14ac:dyDescent="0.25">
      <c r="A9" s="4">
        <v>4</v>
      </c>
      <c r="B9" s="10" t="s">
        <v>101</v>
      </c>
      <c r="C9" s="13" t="s">
        <v>15</v>
      </c>
      <c r="D9" s="7">
        <v>1</v>
      </c>
    </row>
    <row r="10" spans="1:4" hidden="1" x14ac:dyDescent="0.25">
      <c r="A10" s="8"/>
      <c r="B10" s="8"/>
      <c r="C10" s="19"/>
      <c r="D10" s="19">
        <f>SUMIF(C6:C9,"&lt;&gt;н/р",D6:D9)/COUNTIF(C6:C9,"&lt;&gt;н/р")</f>
        <v>1</v>
      </c>
    </row>
  </sheetData>
  <mergeCells count="5">
    <mergeCell ref="A1:D2"/>
    <mergeCell ref="A4:A5"/>
    <mergeCell ref="B4:B5"/>
    <mergeCell ref="C4:C5"/>
    <mergeCell ref="D4:D5"/>
  </mergeCells>
  <pageMargins left="0.78740157480314965" right="0.39370078740157483" top="0.74803149606299213" bottom="0.74803149606299213" header="0.31496062992125984" footer="0.31496062992125984"/>
  <pageSetup paperSize="9" scale="10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sqref="A1:D2"/>
    </sheetView>
  </sheetViews>
  <sheetFormatPr defaultColWidth="9.109375" defaultRowHeight="13.8" x14ac:dyDescent="0.25"/>
  <cols>
    <col min="1" max="1" width="4.109375" style="1" customWidth="1"/>
    <col min="2" max="2" width="34" style="1" customWidth="1"/>
    <col min="3" max="3" width="8.44140625" style="1" customWidth="1"/>
    <col min="4" max="5" width="11.109375" style="1" customWidth="1"/>
    <col min="6" max="16384" width="9.109375" style="1"/>
  </cols>
  <sheetData>
    <row r="1" spans="1:4" s="2" customFormat="1" ht="16.5" customHeight="1" x14ac:dyDescent="0.25">
      <c r="A1" s="52" t="s">
        <v>70</v>
      </c>
      <c r="B1" s="52"/>
      <c r="C1" s="52"/>
      <c r="D1" s="52"/>
    </row>
    <row r="2" spans="1:4" s="2" customFormat="1" ht="57" customHeight="1" x14ac:dyDescent="0.25">
      <c r="A2" s="52"/>
      <c r="B2" s="52"/>
      <c r="C2" s="52"/>
      <c r="D2" s="52"/>
    </row>
    <row r="4" spans="1:4" ht="25.5" customHeight="1" x14ac:dyDescent="0.25">
      <c r="A4" s="57" t="s">
        <v>0</v>
      </c>
      <c r="B4" s="57" t="s">
        <v>29</v>
      </c>
      <c r="C4" s="57" t="s">
        <v>71</v>
      </c>
      <c r="D4" s="67" t="s">
        <v>33</v>
      </c>
    </row>
    <row r="5" spans="1:4" x14ac:dyDescent="0.25">
      <c r="A5" s="58"/>
      <c r="B5" s="58"/>
      <c r="C5" s="58"/>
      <c r="D5" s="68"/>
    </row>
    <row r="6" spans="1:4" s="2" customFormat="1" x14ac:dyDescent="0.25">
      <c r="A6" s="4">
        <v>1</v>
      </c>
      <c r="B6" s="10" t="s">
        <v>99</v>
      </c>
      <c r="C6" s="5" t="s">
        <v>118</v>
      </c>
      <c r="D6" s="7">
        <v>0</v>
      </c>
    </row>
    <row r="7" spans="1:4" s="2" customFormat="1" x14ac:dyDescent="0.25">
      <c r="A7" s="4">
        <v>2</v>
      </c>
      <c r="B7" s="10" t="s">
        <v>31</v>
      </c>
      <c r="C7" s="5" t="s">
        <v>118</v>
      </c>
      <c r="D7" s="7">
        <v>0</v>
      </c>
    </row>
    <row r="8" spans="1:4" s="2" customFormat="1" x14ac:dyDescent="0.25">
      <c r="A8" s="4">
        <v>3</v>
      </c>
      <c r="B8" s="10" t="s">
        <v>100</v>
      </c>
      <c r="C8" s="5" t="s">
        <v>118</v>
      </c>
      <c r="D8" s="7">
        <v>0</v>
      </c>
    </row>
    <row r="9" spans="1:4" s="2" customFormat="1" x14ac:dyDescent="0.25">
      <c r="A9" s="4">
        <f t="shared" ref="A9" si="0">1+A8</f>
        <v>4</v>
      </c>
      <c r="B9" s="10" t="s">
        <v>101</v>
      </c>
      <c r="C9" s="6" t="s">
        <v>118</v>
      </c>
      <c r="D9" s="7">
        <v>0</v>
      </c>
    </row>
    <row r="10" spans="1:4" hidden="1" x14ac:dyDescent="0.25">
      <c r="A10" s="8"/>
      <c r="B10" s="8"/>
      <c r="C10" s="19"/>
      <c r="D10" s="19" t="e">
        <f>SUMIF(C6:C9,"&lt;&gt;н/р",D6:D9)/COUNTIF(C6:C9,"&lt;&gt;н/р")</f>
        <v>#DIV/0!</v>
      </c>
    </row>
  </sheetData>
  <mergeCells count="5">
    <mergeCell ref="A1:D2"/>
    <mergeCell ref="A4:A5"/>
    <mergeCell ref="B4:B5"/>
    <mergeCell ref="C4:C5"/>
    <mergeCell ref="D4:D5"/>
  </mergeCells>
  <pageMargins left="0.78740157480314965" right="0.39370078740157483" top="0.74803149606299213" bottom="0.74803149606299213" header="0.31496062992125984" footer="0.31496062992125984"/>
  <pageSetup paperSize="9" scale="105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zoomScaleSheetLayoutView="90" workbookViewId="0">
      <selection activeCell="A4" sqref="A4"/>
    </sheetView>
  </sheetViews>
  <sheetFormatPr defaultColWidth="9.109375" defaultRowHeight="13.8" x14ac:dyDescent="0.25"/>
  <cols>
    <col min="1" max="1" width="3.44140625" style="1" customWidth="1"/>
    <col min="2" max="2" width="33.6640625" style="1" customWidth="1"/>
    <col min="3" max="5" width="11.88671875" style="1" customWidth="1"/>
    <col min="6" max="6" width="8.109375" style="1" customWidth="1"/>
    <col min="7" max="16384" width="9.109375" style="1"/>
  </cols>
  <sheetData>
    <row r="1" spans="1:6" ht="15.75" customHeight="1" x14ac:dyDescent="0.25">
      <c r="A1" s="56" t="s">
        <v>132</v>
      </c>
      <c r="B1" s="56"/>
      <c r="C1" s="56"/>
      <c r="D1" s="56"/>
      <c r="E1" s="56"/>
    </row>
    <row r="2" spans="1:6" ht="15.75" customHeight="1" x14ac:dyDescent="0.25">
      <c r="A2" s="56"/>
      <c r="B2" s="56"/>
      <c r="C2" s="56"/>
      <c r="D2" s="56"/>
      <c r="E2" s="56"/>
    </row>
    <row r="3" spans="1:6" ht="15.75" customHeight="1" x14ac:dyDescent="0.25">
      <c r="A3" s="56"/>
      <c r="B3" s="56"/>
      <c r="C3" s="56"/>
      <c r="D3" s="56"/>
      <c r="E3" s="56"/>
    </row>
    <row r="5" spans="1:6" ht="16.95" customHeight="1" x14ac:dyDescent="0.25">
      <c r="A5" s="26" t="s">
        <v>0</v>
      </c>
      <c r="B5" s="26" t="s">
        <v>29</v>
      </c>
      <c r="C5" s="14" t="s">
        <v>69</v>
      </c>
      <c r="D5" s="14" t="s">
        <v>65</v>
      </c>
      <c r="E5" s="14" t="s">
        <v>43</v>
      </c>
      <c r="F5" s="29" t="s">
        <v>30</v>
      </c>
    </row>
    <row r="6" spans="1:6" s="2" customFormat="1" x14ac:dyDescent="0.25">
      <c r="A6" s="4">
        <v>1</v>
      </c>
      <c r="B6" s="10" t="s">
        <v>99</v>
      </c>
      <c r="C6" s="5" t="s">
        <v>118</v>
      </c>
      <c r="D6" s="5" t="s">
        <v>118</v>
      </c>
      <c r="E6" s="7">
        <v>0</v>
      </c>
      <c r="F6" s="32">
        <v>0</v>
      </c>
    </row>
    <row r="7" spans="1:6" s="2" customFormat="1" x14ac:dyDescent="0.25">
      <c r="A7" s="4">
        <f t="shared" ref="A7" si="0">1+A6</f>
        <v>2</v>
      </c>
      <c r="B7" s="10" t="s">
        <v>31</v>
      </c>
      <c r="C7" s="5" t="s">
        <v>118</v>
      </c>
      <c r="D7" s="5" t="s">
        <v>118</v>
      </c>
      <c r="E7" s="7">
        <v>0</v>
      </c>
      <c r="F7" s="32">
        <v>0</v>
      </c>
    </row>
    <row r="8" spans="1:6" s="2" customFormat="1" x14ac:dyDescent="0.25">
      <c r="A8" s="4">
        <v>3</v>
      </c>
      <c r="B8" s="10" t="s">
        <v>100</v>
      </c>
      <c r="C8" s="5" t="s">
        <v>118</v>
      </c>
      <c r="D8" s="5" t="s">
        <v>118</v>
      </c>
      <c r="E8" s="7">
        <v>0</v>
      </c>
      <c r="F8" s="32">
        <v>0</v>
      </c>
    </row>
    <row r="9" spans="1:6" s="2" customFormat="1" x14ac:dyDescent="0.25">
      <c r="A9" s="4">
        <v>4</v>
      </c>
      <c r="B9" s="10" t="s">
        <v>101</v>
      </c>
      <c r="C9" s="5" t="s">
        <v>118</v>
      </c>
      <c r="D9" s="5" t="s">
        <v>118</v>
      </c>
      <c r="E9" s="7">
        <v>0</v>
      </c>
      <c r="F9" s="32">
        <v>0</v>
      </c>
    </row>
    <row r="10" spans="1:6" ht="12.75" customHeight="1" x14ac:dyDescent="0.25">
      <c r="A10" s="8"/>
      <c r="B10" s="8"/>
      <c r="C10" s="9"/>
      <c r="D10" s="9"/>
      <c r="E10" s="9"/>
    </row>
    <row r="11" spans="1:6" x14ac:dyDescent="0.25">
      <c r="A11" s="27" t="s">
        <v>68</v>
      </c>
      <c r="B11" s="53" t="s">
        <v>108</v>
      </c>
      <c r="C11" s="53"/>
      <c r="D11" s="53"/>
      <c r="E11" s="53"/>
    </row>
    <row r="12" spans="1:6" x14ac:dyDescent="0.25">
      <c r="A12" s="27"/>
      <c r="B12" s="53"/>
      <c r="C12" s="53"/>
      <c r="D12" s="53"/>
      <c r="E12" s="53"/>
    </row>
    <row r="13" spans="1:6" ht="12.75" customHeight="1" x14ac:dyDescent="0.25">
      <c r="A13" s="31" t="s">
        <v>66</v>
      </c>
      <c r="B13" s="53" t="s">
        <v>109</v>
      </c>
      <c r="C13" s="53"/>
      <c r="D13" s="53"/>
      <c r="E13" s="53"/>
    </row>
    <row r="14" spans="1:6" ht="6.6" customHeight="1" x14ac:dyDescent="0.25">
      <c r="A14" s="27"/>
      <c r="B14" s="53"/>
      <c r="C14" s="53"/>
      <c r="D14" s="53"/>
      <c r="E14" s="53"/>
    </row>
    <row r="15" spans="1:6" ht="12.6" hidden="1" customHeight="1" x14ac:dyDescent="0.25">
      <c r="A15" s="27"/>
      <c r="B15" s="53"/>
      <c r="C15" s="53"/>
      <c r="D15" s="53"/>
      <c r="E15" s="53"/>
    </row>
    <row r="16" spans="1:6" x14ac:dyDescent="0.25">
      <c r="A16" s="27" t="s">
        <v>44</v>
      </c>
      <c r="B16" s="53" t="s">
        <v>67</v>
      </c>
      <c r="C16" s="53"/>
      <c r="D16" s="53"/>
      <c r="E16" s="53"/>
    </row>
  </sheetData>
  <mergeCells count="4">
    <mergeCell ref="A1:E3"/>
    <mergeCell ref="B11:E12"/>
    <mergeCell ref="B13:E15"/>
    <mergeCell ref="B16:E16"/>
  </mergeCells>
  <pageMargins left="0.59055118110236227" right="0.39370078740157483" top="0.78740157480314965" bottom="0.39370078740157483" header="0.31496062992125984" footer="0.31496062992125984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zoomScaleSheetLayoutView="90" workbookViewId="0">
      <selection activeCell="A3" sqref="A3"/>
    </sheetView>
  </sheetViews>
  <sheetFormatPr defaultColWidth="9.109375" defaultRowHeight="13.8" x14ac:dyDescent="0.25"/>
  <cols>
    <col min="1" max="1" width="3.6640625" style="1" customWidth="1"/>
    <col min="2" max="2" width="28.109375" style="1" customWidth="1"/>
    <col min="3" max="4" width="11.88671875" style="1" customWidth="1"/>
    <col min="5" max="5" width="11.88671875" style="2" customWidth="1"/>
    <col min="6" max="16384" width="9.109375" style="1"/>
  </cols>
  <sheetData>
    <row r="1" spans="1:6" x14ac:dyDescent="0.25">
      <c r="A1" s="56" t="s">
        <v>133</v>
      </c>
      <c r="B1" s="56"/>
      <c r="C1" s="56"/>
      <c r="D1" s="56"/>
      <c r="E1" s="56"/>
    </row>
    <row r="2" spans="1:6" ht="42" customHeight="1" x14ac:dyDescent="0.25">
      <c r="A2" s="56"/>
      <c r="B2" s="56"/>
      <c r="C2" s="56"/>
      <c r="D2" s="56"/>
      <c r="E2" s="56"/>
    </row>
    <row r="4" spans="1:6" ht="15.6" x14ac:dyDescent="0.25">
      <c r="A4" s="12" t="s">
        <v>0</v>
      </c>
      <c r="B4" s="12" t="s">
        <v>29</v>
      </c>
      <c r="C4" s="14" t="s">
        <v>21</v>
      </c>
      <c r="D4" s="14" t="s">
        <v>45</v>
      </c>
      <c r="E4" s="24" t="s">
        <v>43</v>
      </c>
      <c r="F4" s="29" t="s">
        <v>30</v>
      </c>
    </row>
    <row r="5" spans="1:6" s="2" customFormat="1" x14ac:dyDescent="0.25">
      <c r="A5" s="4">
        <v>1</v>
      </c>
      <c r="B5" s="10" t="s">
        <v>99</v>
      </c>
      <c r="C5" s="16">
        <v>0</v>
      </c>
      <c r="D5" s="16">
        <v>2535.3000000000002</v>
      </c>
      <c r="E5" s="17">
        <v>0</v>
      </c>
      <c r="F5" s="30">
        <v>0</v>
      </c>
    </row>
    <row r="6" spans="1:6" s="2" customFormat="1" x14ac:dyDescent="0.25">
      <c r="A6" s="4">
        <v>2</v>
      </c>
      <c r="B6" s="10" t="s">
        <v>31</v>
      </c>
      <c r="C6" s="16">
        <v>0</v>
      </c>
      <c r="D6" s="16">
        <v>737.8</v>
      </c>
      <c r="E6" s="17">
        <f t="shared" ref="E6" si="0">IF(C6="н/р","н/р",C6/D6*100)</f>
        <v>0</v>
      </c>
      <c r="F6" s="30">
        <v>0</v>
      </c>
    </row>
    <row r="7" spans="1:6" s="2" customFormat="1" x14ac:dyDescent="0.25">
      <c r="A7" s="4">
        <v>3</v>
      </c>
      <c r="B7" s="10" t="s">
        <v>100</v>
      </c>
      <c r="C7" s="16">
        <v>15177.1</v>
      </c>
      <c r="D7" s="16">
        <v>15177.1</v>
      </c>
      <c r="E7" s="17">
        <f>IF(C7="н/р","н/р",C7/D7*100)</f>
        <v>100</v>
      </c>
      <c r="F7" s="30">
        <v>4</v>
      </c>
    </row>
    <row r="8" spans="1:6" s="2" customFormat="1" x14ac:dyDescent="0.25">
      <c r="A8" s="4">
        <f t="shared" ref="A8" si="1">1+A7</f>
        <v>4</v>
      </c>
      <c r="B8" s="10" t="s">
        <v>101</v>
      </c>
      <c r="C8" s="16">
        <v>6542.8</v>
      </c>
      <c r="D8" s="16">
        <v>6542.8</v>
      </c>
      <c r="E8" s="17">
        <f>IF(C8="н/р","н/р",C8/D8*100)</f>
        <v>100</v>
      </c>
      <c r="F8" s="30">
        <v>4</v>
      </c>
    </row>
    <row r="9" spans="1:6" x14ac:dyDescent="0.25">
      <c r="A9" s="8"/>
      <c r="B9" s="8"/>
      <c r="C9" s="9"/>
      <c r="D9" s="9"/>
      <c r="E9" s="21"/>
    </row>
    <row r="10" spans="1:6" ht="12.75" customHeight="1" x14ac:dyDescent="0.25">
      <c r="A10" s="11" t="s">
        <v>20</v>
      </c>
      <c r="B10" s="53" t="s">
        <v>120</v>
      </c>
      <c r="C10" s="53"/>
      <c r="D10" s="53"/>
      <c r="E10" s="53"/>
    </row>
    <row r="11" spans="1:6" ht="14.25" customHeight="1" x14ac:dyDescent="0.25">
      <c r="A11" s="11"/>
      <c r="B11" s="53"/>
      <c r="C11" s="53"/>
      <c r="D11" s="53"/>
      <c r="E11" s="53"/>
    </row>
    <row r="12" spans="1:6" x14ac:dyDescent="0.25">
      <c r="A12" s="11" t="s">
        <v>24</v>
      </c>
      <c r="B12" s="53" t="s">
        <v>28</v>
      </c>
      <c r="C12" s="53"/>
      <c r="D12" s="53"/>
      <c r="E12" s="53"/>
    </row>
    <row r="13" spans="1:6" x14ac:dyDescent="0.25">
      <c r="A13" s="11" t="s">
        <v>44</v>
      </c>
      <c r="B13" s="53" t="s">
        <v>51</v>
      </c>
      <c r="C13" s="53"/>
      <c r="D13" s="53"/>
      <c r="E13" s="53"/>
    </row>
  </sheetData>
  <mergeCells count="4">
    <mergeCell ref="A1:E2"/>
    <mergeCell ref="B10:E11"/>
    <mergeCell ref="B12:E12"/>
    <mergeCell ref="B13:E13"/>
  </mergeCells>
  <pageMargins left="0.78740157480314965" right="0.39370078740157483" top="0.74803149606299213" bottom="0.74803149606299213" header="0.31496062992125984" footer="0.31496062992125984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opLeftCell="B1" zoomScaleSheetLayoutView="70" workbookViewId="0">
      <selection activeCell="E8" sqref="E8"/>
    </sheetView>
  </sheetViews>
  <sheetFormatPr defaultColWidth="9.109375" defaultRowHeight="13.8" x14ac:dyDescent="0.25"/>
  <cols>
    <col min="1" max="1" width="2.5546875" style="1" customWidth="1"/>
    <col min="2" max="2" width="4.5546875" style="1" customWidth="1"/>
    <col min="3" max="3" width="26.88671875" style="1" customWidth="1"/>
    <col min="4" max="6" width="11.88671875" style="1" customWidth="1"/>
    <col min="7" max="8" width="9.109375" style="1"/>
    <col min="9" max="9" width="10.88671875" style="1" customWidth="1"/>
    <col min="10" max="10" width="10.33203125" style="1" customWidth="1"/>
    <col min="11" max="11" width="11.109375" style="1" customWidth="1"/>
    <col min="12" max="16384" width="9.109375" style="1"/>
  </cols>
  <sheetData>
    <row r="1" spans="1:11" ht="15.6" x14ac:dyDescent="0.25">
      <c r="B1" s="56" t="s">
        <v>134</v>
      </c>
      <c r="C1" s="56"/>
      <c r="D1" s="56"/>
      <c r="E1" s="56"/>
      <c r="F1" s="56"/>
    </row>
    <row r="2" spans="1:11" ht="15.75" customHeight="1" x14ac:dyDescent="0.25"/>
    <row r="3" spans="1:11" ht="26.4" x14ac:dyDescent="0.25">
      <c r="B3" s="12" t="s">
        <v>0</v>
      </c>
      <c r="C3" s="12" t="s">
        <v>29</v>
      </c>
      <c r="D3" s="14" t="s">
        <v>22</v>
      </c>
      <c r="E3" s="14" t="s">
        <v>23</v>
      </c>
      <c r="F3" s="14" t="s">
        <v>43</v>
      </c>
      <c r="G3" s="29" t="s">
        <v>30</v>
      </c>
    </row>
    <row r="4" spans="1:11" s="2" customFormat="1" x14ac:dyDescent="0.25">
      <c r="B4" s="4">
        <v>1</v>
      </c>
      <c r="C4" s="10" t="s">
        <v>99</v>
      </c>
      <c r="D4" s="16">
        <v>538.79999999999995</v>
      </c>
      <c r="E4" s="16">
        <v>665.5</v>
      </c>
      <c r="F4" s="17">
        <f>(D4-E4)*100/E4</f>
        <v>-19.038317054845987</v>
      </c>
      <c r="G4" s="34">
        <v>3</v>
      </c>
      <c r="I4" s="37"/>
      <c r="J4" s="38"/>
      <c r="K4" s="38"/>
    </row>
    <row r="5" spans="1:11" s="2" customFormat="1" x14ac:dyDescent="0.25">
      <c r="B5" s="4">
        <v>2</v>
      </c>
      <c r="C5" s="10" t="s">
        <v>31</v>
      </c>
      <c r="D5" s="16">
        <v>165.8</v>
      </c>
      <c r="E5" s="16">
        <v>190.7</v>
      </c>
      <c r="F5" s="17">
        <f>(D5-E5)*100/E5</f>
        <v>-13.057157839538531</v>
      </c>
      <c r="G5" s="34">
        <v>3</v>
      </c>
      <c r="I5" s="39"/>
      <c r="J5" s="40"/>
      <c r="K5" s="39"/>
    </row>
    <row r="6" spans="1:11" s="2" customFormat="1" x14ac:dyDescent="0.25">
      <c r="B6" s="4">
        <v>3</v>
      </c>
      <c r="C6" s="10" t="s">
        <v>100</v>
      </c>
      <c r="D6" s="33">
        <v>4555.8</v>
      </c>
      <c r="E6" s="16">
        <v>3540.5</v>
      </c>
      <c r="F6" s="17">
        <f>(D6-E6)*100/E6</f>
        <v>28.676740573365347</v>
      </c>
      <c r="G6" s="35">
        <v>3</v>
      </c>
      <c r="I6" s="41"/>
      <c r="J6" s="40"/>
      <c r="K6" s="40"/>
    </row>
    <row r="7" spans="1:11" s="2" customFormat="1" x14ac:dyDescent="0.25">
      <c r="B7" s="4">
        <f t="shared" ref="B7" si="0">1+B6</f>
        <v>4</v>
      </c>
      <c r="C7" s="10" t="s">
        <v>101</v>
      </c>
      <c r="D7" s="16">
        <v>1535</v>
      </c>
      <c r="E7" s="16">
        <v>1534</v>
      </c>
      <c r="F7" s="17">
        <f>(D7-E7)*100/E7</f>
        <v>6.51890482398957E-2</v>
      </c>
      <c r="G7" s="34">
        <v>3</v>
      </c>
      <c r="I7" s="42"/>
      <c r="J7" s="42"/>
      <c r="K7" s="42"/>
    </row>
    <row r="8" spans="1:11" x14ac:dyDescent="0.25">
      <c r="B8" s="8"/>
      <c r="C8" s="8"/>
      <c r="D8" s="9"/>
      <c r="E8" s="9"/>
      <c r="F8" s="9"/>
    </row>
    <row r="9" spans="1:11" ht="25.2" customHeight="1" x14ac:dyDescent="0.25">
      <c r="A9" s="69" t="s">
        <v>27</v>
      </c>
      <c r="B9" s="69"/>
      <c r="C9" s="53" t="s">
        <v>72</v>
      </c>
      <c r="D9" s="53"/>
      <c r="E9" s="53"/>
      <c r="F9" s="53"/>
    </row>
    <row r="10" spans="1:11" ht="12.75" customHeight="1" x14ac:dyDescent="0.25">
      <c r="A10" s="69" t="s">
        <v>46</v>
      </c>
      <c r="B10" s="69"/>
      <c r="C10" s="53" t="s">
        <v>47</v>
      </c>
      <c r="D10" s="53"/>
      <c r="E10" s="53"/>
      <c r="F10" s="53"/>
    </row>
    <row r="11" spans="1:11" ht="28.95" customHeight="1" x14ac:dyDescent="0.25">
      <c r="B11" s="11"/>
      <c r="C11" s="53"/>
      <c r="D11" s="53"/>
      <c r="E11" s="53"/>
      <c r="F11" s="53"/>
    </row>
    <row r="12" spans="1:11" ht="12.75" customHeight="1" x14ac:dyDescent="0.25">
      <c r="A12" s="69" t="s">
        <v>73</v>
      </c>
      <c r="B12" s="69"/>
      <c r="C12" s="53" t="s">
        <v>74</v>
      </c>
      <c r="D12" s="53"/>
      <c r="E12" s="53"/>
      <c r="F12" s="53"/>
    </row>
    <row r="13" spans="1:11" ht="12.75" customHeight="1" x14ac:dyDescent="0.25">
      <c r="A13" s="69"/>
      <c r="B13" s="69"/>
      <c r="C13" s="53"/>
      <c r="D13" s="53"/>
      <c r="E13" s="53"/>
      <c r="F13" s="53"/>
    </row>
    <row r="14" spans="1:11" ht="12.75" customHeight="1" x14ac:dyDescent="0.25">
      <c r="B14" s="11"/>
      <c r="C14" s="53"/>
      <c r="D14" s="53"/>
      <c r="E14" s="53"/>
      <c r="F14" s="53"/>
    </row>
    <row r="15" spans="1:11" ht="25.5" customHeight="1" x14ac:dyDescent="0.25">
      <c r="A15" s="69"/>
      <c r="B15" s="69"/>
      <c r="C15" s="53"/>
      <c r="D15" s="53"/>
      <c r="E15" s="53"/>
      <c r="F15" s="53"/>
    </row>
    <row r="16" spans="1:11" ht="12.75" customHeight="1" x14ac:dyDescent="0.25">
      <c r="A16" s="69"/>
      <c r="B16" s="69"/>
      <c r="C16" s="53"/>
      <c r="D16" s="53"/>
      <c r="E16" s="53"/>
      <c r="F16" s="53"/>
    </row>
  </sheetData>
  <mergeCells count="13">
    <mergeCell ref="A13:B13"/>
    <mergeCell ref="A15:B15"/>
    <mergeCell ref="A16:B16"/>
    <mergeCell ref="C13:F14"/>
    <mergeCell ref="B1:F1"/>
    <mergeCell ref="C9:F9"/>
    <mergeCell ref="C15:F15"/>
    <mergeCell ref="C16:F16"/>
    <mergeCell ref="C10:F11"/>
    <mergeCell ref="C12:F12"/>
    <mergeCell ref="A9:B9"/>
    <mergeCell ref="A10:B10"/>
    <mergeCell ref="A12:B12"/>
  </mergeCells>
  <pageMargins left="0.59055118110236227" right="0.59055118110236227" top="0.78740157480314965" bottom="0.39370078740157483" header="0.31496062992125984" footer="0.31496062992125984"/>
  <pageSetup paperSize="9" scale="82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zoomScaleSheetLayoutView="115" workbookViewId="0">
      <selection activeCell="F7" sqref="F7"/>
    </sheetView>
  </sheetViews>
  <sheetFormatPr defaultColWidth="9.109375" defaultRowHeight="13.8" x14ac:dyDescent="0.25"/>
  <cols>
    <col min="1" max="1" width="3.6640625" style="1" customWidth="1"/>
    <col min="2" max="2" width="33.5546875" style="1" customWidth="1"/>
    <col min="3" max="5" width="11.88671875" style="1" customWidth="1"/>
    <col min="6" max="16384" width="9.109375" style="1"/>
  </cols>
  <sheetData>
    <row r="1" spans="1:6" x14ac:dyDescent="0.25">
      <c r="A1" s="56" t="s">
        <v>135</v>
      </c>
      <c r="B1" s="56"/>
      <c r="C1" s="56"/>
      <c r="D1" s="56"/>
      <c r="E1" s="56"/>
    </row>
    <row r="2" spans="1:6" ht="18" customHeight="1" x14ac:dyDescent="0.25">
      <c r="A2" s="56"/>
      <c r="B2" s="56"/>
      <c r="C2" s="56"/>
      <c r="D2" s="56"/>
      <c r="E2" s="56"/>
    </row>
    <row r="3" spans="1:6" ht="15.75" customHeight="1" x14ac:dyDescent="0.25"/>
    <row r="4" spans="1:6" ht="15.6" x14ac:dyDescent="0.25">
      <c r="A4" s="12" t="s">
        <v>0</v>
      </c>
      <c r="B4" s="12" t="s">
        <v>29</v>
      </c>
      <c r="C4" s="14" t="s">
        <v>25</v>
      </c>
      <c r="D4" s="14" t="s">
        <v>45</v>
      </c>
      <c r="E4" s="14" t="s">
        <v>43</v>
      </c>
      <c r="F4" s="29" t="s">
        <v>30</v>
      </c>
    </row>
    <row r="5" spans="1:6" s="2" customFormat="1" x14ac:dyDescent="0.25">
      <c r="A5" s="4">
        <v>1</v>
      </c>
      <c r="B5" s="10" t="s">
        <v>99</v>
      </c>
      <c r="C5" s="16">
        <v>0</v>
      </c>
      <c r="D5" s="16">
        <v>2535.3000000000002</v>
      </c>
      <c r="E5" s="23">
        <f t="shared" ref="E5:E8" si="0">100*C5/D5</f>
        <v>0</v>
      </c>
      <c r="F5" s="30">
        <v>5</v>
      </c>
    </row>
    <row r="6" spans="1:6" s="2" customFormat="1" x14ac:dyDescent="0.25">
      <c r="A6" s="4">
        <f t="shared" ref="A6" si="1">1+A5</f>
        <v>2</v>
      </c>
      <c r="B6" s="10" t="s">
        <v>31</v>
      </c>
      <c r="C6" s="16">
        <v>0</v>
      </c>
      <c r="D6" s="16">
        <v>737.8</v>
      </c>
      <c r="E6" s="23">
        <v>0</v>
      </c>
      <c r="F6" s="30">
        <v>5</v>
      </c>
    </row>
    <row r="7" spans="1:6" s="2" customFormat="1" x14ac:dyDescent="0.25">
      <c r="A7" s="4">
        <v>3</v>
      </c>
      <c r="B7" s="10" t="s">
        <v>100</v>
      </c>
      <c r="C7" s="16">
        <v>0</v>
      </c>
      <c r="D7" s="16">
        <v>15177.1</v>
      </c>
      <c r="E7" s="23">
        <f t="shared" si="0"/>
        <v>0</v>
      </c>
      <c r="F7" s="30">
        <v>5</v>
      </c>
    </row>
    <row r="8" spans="1:6" s="2" customFormat="1" x14ac:dyDescent="0.25">
      <c r="A8" s="4">
        <v>4</v>
      </c>
      <c r="B8" s="10" t="s">
        <v>101</v>
      </c>
      <c r="C8" s="16">
        <v>0</v>
      </c>
      <c r="D8" s="16">
        <v>6542.8</v>
      </c>
      <c r="E8" s="23">
        <f t="shared" si="0"/>
        <v>0</v>
      </c>
      <c r="F8" s="30">
        <v>5</v>
      </c>
    </row>
    <row r="9" spans="1:6" x14ac:dyDescent="0.25">
      <c r="A9" s="8"/>
      <c r="B9" s="8"/>
      <c r="C9" s="9"/>
      <c r="D9" s="9"/>
      <c r="E9" s="9"/>
    </row>
    <row r="10" spans="1:6" x14ac:dyDescent="0.25">
      <c r="A10" s="11" t="s">
        <v>26</v>
      </c>
      <c r="B10" s="53" t="s">
        <v>48</v>
      </c>
      <c r="C10" s="53"/>
      <c r="D10" s="53"/>
      <c r="E10" s="53"/>
    </row>
    <row r="11" spans="1:6" ht="12.75" customHeight="1" x14ac:dyDescent="0.25">
      <c r="A11" s="11"/>
      <c r="B11" s="53"/>
      <c r="C11" s="53"/>
      <c r="D11" s="53"/>
      <c r="E11" s="53"/>
    </row>
    <row r="12" spans="1:6" x14ac:dyDescent="0.25">
      <c r="A12" s="11" t="s">
        <v>24</v>
      </c>
      <c r="B12" s="53" t="s">
        <v>28</v>
      </c>
      <c r="C12" s="53"/>
      <c r="D12" s="53"/>
      <c r="E12" s="53"/>
    </row>
    <row r="13" spans="1:6" x14ac:dyDescent="0.25">
      <c r="A13" s="11" t="s">
        <v>44</v>
      </c>
      <c r="B13" s="53" t="s">
        <v>52</v>
      </c>
      <c r="C13" s="53"/>
      <c r="D13" s="53"/>
      <c r="E13" s="53"/>
    </row>
  </sheetData>
  <mergeCells count="4">
    <mergeCell ref="B13:E13"/>
    <mergeCell ref="A1:E2"/>
    <mergeCell ref="B10:E11"/>
    <mergeCell ref="B12:E12"/>
  </mergeCells>
  <pageMargins left="0.78740157480314965" right="0.39370078740157483" top="0.74803149606299213" bottom="0.74803149606299213" header="0.31496062992125984" footer="0.31496062992125984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zoomScaleSheetLayoutView="115" workbookViewId="0">
      <selection activeCell="D9" sqref="D9"/>
    </sheetView>
  </sheetViews>
  <sheetFormatPr defaultColWidth="9.109375" defaultRowHeight="13.8" x14ac:dyDescent="0.25"/>
  <cols>
    <col min="1" max="1" width="3.6640625" style="1" customWidth="1"/>
    <col min="2" max="2" width="28.33203125" style="1" customWidth="1"/>
    <col min="3" max="5" width="11.88671875" style="1" customWidth="1"/>
    <col min="6" max="16384" width="9.109375" style="1"/>
  </cols>
  <sheetData>
    <row r="1" spans="1:6" x14ac:dyDescent="0.25">
      <c r="A1" s="56" t="s">
        <v>136</v>
      </c>
      <c r="B1" s="56"/>
      <c r="C1" s="56"/>
      <c r="D1" s="56"/>
      <c r="E1" s="56"/>
    </row>
    <row r="2" spans="1:6" ht="41.25" customHeight="1" x14ac:dyDescent="0.25">
      <c r="A2" s="56"/>
      <c r="B2" s="56"/>
      <c r="C2" s="56"/>
      <c r="D2" s="56"/>
      <c r="E2" s="56"/>
    </row>
    <row r="3" spans="1:6" ht="15.75" customHeight="1" x14ac:dyDescent="0.25"/>
    <row r="4" spans="1:6" ht="15.6" x14ac:dyDescent="0.25">
      <c r="A4" s="26" t="s">
        <v>0</v>
      </c>
      <c r="B4" s="26" t="s">
        <v>29</v>
      </c>
      <c r="C4" s="14" t="s">
        <v>25</v>
      </c>
      <c r="D4" s="14" t="s">
        <v>45</v>
      </c>
      <c r="E4" s="14" t="s">
        <v>43</v>
      </c>
      <c r="F4" s="29" t="s">
        <v>30</v>
      </c>
    </row>
    <row r="5" spans="1:6" s="2" customFormat="1" x14ac:dyDescent="0.25">
      <c r="A5" s="4">
        <v>1</v>
      </c>
      <c r="B5" s="10" t="s">
        <v>99</v>
      </c>
      <c r="C5" s="16">
        <v>0</v>
      </c>
      <c r="D5" s="16">
        <v>0</v>
      </c>
      <c r="E5" s="23">
        <v>0</v>
      </c>
      <c r="F5" s="30">
        <v>5</v>
      </c>
    </row>
    <row r="6" spans="1:6" s="2" customFormat="1" x14ac:dyDescent="0.25">
      <c r="A6" s="4">
        <v>2</v>
      </c>
      <c r="B6" s="10" t="s">
        <v>31</v>
      </c>
      <c r="C6" s="16">
        <v>0</v>
      </c>
      <c r="D6" s="16">
        <v>0</v>
      </c>
      <c r="E6" s="23">
        <v>0</v>
      </c>
      <c r="F6" s="30">
        <v>5</v>
      </c>
    </row>
    <row r="7" spans="1:6" s="2" customFormat="1" x14ac:dyDescent="0.25">
      <c r="A7" s="4">
        <v>3</v>
      </c>
      <c r="B7" s="10" t="s">
        <v>100</v>
      </c>
      <c r="C7" s="16">
        <v>0</v>
      </c>
      <c r="D7" s="16">
        <v>15177.1</v>
      </c>
      <c r="E7" s="23">
        <v>0</v>
      </c>
      <c r="F7" s="30">
        <v>5</v>
      </c>
    </row>
    <row r="8" spans="1:6" s="2" customFormat="1" x14ac:dyDescent="0.25">
      <c r="A8" s="4">
        <f t="shared" ref="A8" si="0">1+A7</f>
        <v>4</v>
      </c>
      <c r="B8" s="10" t="s">
        <v>101</v>
      </c>
      <c r="C8" s="16">
        <v>0</v>
      </c>
      <c r="D8" s="16">
        <v>6136</v>
      </c>
      <c r="E8" s="23">
        <v>0</v>
      </c>
      <c r="F8" s="30">
        <v>5</v>
      </c>
    </row>
    <row r="9" spans="1:6" x14ac:dyDescent="0.25">
      <c r="A9" s="8"/>
      <c r="B9" s="8"/>
      <c r="C9" s="9"/>
      <c r="D9" s="9"/>
      <c r="E9" s="9"/>
    </row>
    <row r="10" spans="1:6" x14ac:dyDescent="0.25">
      <c r="A10" s="27" t="s">
        <v>26</v>
      </c>
      <c r="B10" s="53" t="s">
        <v>75</v>
      </c>
      <c r="C10" s="53"/>
      <c r="D10" s="53"/>
      <c r="E10" s="53"/>
    </row>
    <row r="11" spans="1:6" ht="12.75" customHeight="1" x14ac:dyDescent="0.25">
      <c r="A11" s="27"/>
      <c r="B11" s="53"/>
      <c r="C11" s="53"/>
      <c r="D11" s="53"/>
      <c r="E11" s="53"/>
    </row>
    <row r="12" spans="1:6" x14ac:dyDescent="0.25">
      <c r="A12" s="27" t="s">
        <v>24</v>
      </c>
      <c r="B12" s="53" t="s">
        <v>76</v>
      </c>
      <c r="C12" s="53"/>
      <c r="D12" s="53"/>
      <c r="E12" s="53"/>
    </row>
    <row r="13" spans="1:6" x14ac:dyDescent="0.25">
      <c r="A13" s="27" t="s">
        <v>44</v>
      </c>
      <c r="B13" s="53" t="s">
        <v>52</v>
      </c>
      <c r="C13" s="53"/>
      <c r="D13" s="53"/>
      <c r="E13" s="53"/>
    </row>
  </sheetData>
  <mergeCells count="4">
    <mergeCell ref="A1:E2"/>
    <mergeCell ref="B10:E11"/>
    <mergeCell ref="B12:E12"/>
    <mergeCell ref="B13:E13"/>
  </mergeCells>
  <pageMargins left="0.78740157480314965" right="0.39370078740157483" top="0.74803149606299213" bottom="0.74803149606299213" header="0.31496062992125984" footer="0.31496062992125984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zoomScaleSheetLayoutView="115" workbookViewId="0">
      <selection activeCell="D9" sqref="D9"/>
    </sheetView>
  </sheetViews>
  <sheetFormatPr defaultColWidth="9.109375" defaultRowHeight="13.8" x14ac:dyDescent="0.25"/>
  <cols>
    <col min="1" max="1" width="3.6640625" style="1" customWidth="1"/>
    <col min="2" max="2" width="29.5546875" style="1" customWidth="1"/>
    <col min="3" max="5" width="11.88671875" style="1" customWidth="1"/>
    <col min="6" max="16384" width="9.109375" style="1"/>
  </cols>
  <sheetData>
    <row r="1" spans="1:6" x14ac:dyDescent="0.25">
      <c r="A1" s="56" t="s">
        <v>137</v>
      </c>
      <c r="B1" s="56"/>
      <c r="C1" s="56"/>
      <c r="D1" s="56"/>
      <c r="E1" s="56"/>
    </row>
    <row r="2" spans="1:6" ht="33" customHeight="1" x14ac:dyDescent="0.25">
      <c r="A2" s="56"/>
      <c r="B2" s="56"/>
      <c r="C2" s="56"/>
      <c r="D2" s="56"/>
      <c r="E2" s="56"/>
    </row>
    <row r="3" spans="1:6" ht="15.75" customHeight="1" x14ac:dyDescent="0.25"/>
    <row r="4" spans="1:6" ht="15.6" x14ac:dyDescent="0.25">
      <c r="A4" s="26" t="s">
        <v>0</v>
      </c>
      <c r="B4" s="26" t="s">
        <v>29</v>
      </c>
      <c r="C4" s="14" t="s">
        <v>25</v>
      </c>
      <c r="D4" s="14" t="s">
        <v>45</v>
      </c>
      <c r="E4" s="14" t="s">
        <v>43</v>
      </c>
      <c r="F4" s="29" t="s">
        <v>30</v>
      </c>
    </row>
    <row r="5" spans="1:6" s="2" customFormat="1" x14ac:dyDescent="0.25">
      <c r="A5" s="4">
        <v>1</v>
      </c>
      <c r="B5" s="10" t="s">
        <v>99</v>
      </c>
      <c r="C5" s="16">
        <v>0</v>
      </c>
      <c r="D5" s="16">
        <v>0</v>
      </c>
      <c r="E5" s="23">
        <v>0</v>
      </c>
      <c r="F5" s="30">
        <v>5</v>
      </c>
    </row>
    <row r="6" spans="1:6" s="2" customFormat="1" x14ac:dyDescent="0.25">
      <c r="A6" s="4">
        <v>2</v>
      </c>
      <c r="B6" s="10" t="s">
        <v>31</v>
      </c>
      <c r="C6" s="16">
        <v>0</v>
      </c>
      <c r="D6" s="16">
        <v>0</v>
      </c>
      <c r="E6" s="23">
        <v>0</v>
      </c>
      <c r="F6" s="30">
        <v>5</v>
      </c>
    </row>
    <row r="7" spans="1:6" s="2" customFormat="1" x14ac:dyDescent="0.25">
      <c r="A7" s="4">
        <v>3</v>
      </c>
      <c r="B7" s="10" t="s">
        <v>100</v>
      </c>
      <c r="C7" s="16">
        <v>0</v>
      </c>
      <c r="D7" s="16">
        <v>15177.1</v>
      </c>
      <c r="E7" s="23">
        <v>0</v>
      </c>
      <c r="F7" s="30">
        <v>5</v>
      </c>
    </row>
    <row r="8" spans="1:6" s="2" customFormat="1" x14ac:dyDescent="0.25">
      <c r="A8" s="4">
        <v>4</v>
      </c>
      <c r="B8" s="10" t="s">
        <v>101</v>
      </c>
      <c r="C8" s="16">
        <v>0</v>
      </c>
      <c r="D8" s="16">
        <v>6136</v>
      </c>
      <c r="E8" s="23">
        <v>0</v>
      </c>
      <c r="F8" s="30">
        <v>5</v>
      </c>
    </row>
    <row r="9" spans="1:6" x14ac:dyDescent="0.25">
      <c r="A9" s="8"/>
      <c r="B9" s="8"/>
      <c r="C9" s="9"/>
      <c r="D9" s="9"/>
      <c r="E9" s="9"/>
    </row>
    <row r="10" spans="1:6" x14ac:dyDescent="0.25">
      <c r="A10" s="27" t="s">
        <v>26</v>
      </c>
      <c r="B10" s="53" t="s">
        <v>77</v>
      </c>
      <c r="C10" s="53"/>
      <c r="D10" s="53"/>
      <c r="E10" s="53"/>
    </row>
    <row r="11" spans="1:6" ht="12.75" customHeight="1" x14ac:dyDescent="0.25">
      <c r="A11" s="27"/>
      <c r="B11" s="53"/>
      <c r="C11" s="53"/>
      <c r="D11" s="53"/>
      <c r="E11" s="53"/>
    </row>
    <row r="12" spans="1:6" ht="26.4" customHeight="1" x14ac:dyDescent="0.25">
      <c r="A12" s="27" t="s">
        <v>24</v>
      </c>
      <c r="B12" s="53" t="s">
        <v>78</v>
      </c>
      <c r="C12" s="53"/>
      <c r="D12" s="53"/>
      <c r="E12" s="53"/>
    </row>
    <row r="13" spans="1:6" x14ac:dyDescent="0.25">
      <c r="A13" s="27" t="s">
        <v>44</v>
      </c>
      <c r="B13" s="53" t="s">
        <v>52</v>
      </c>
      <c r="C13" s="53"/>
      <c r="D13" s="53"/>
      <c r="E13" s="53"/>
    </row>
  </sheetData>
  <mergeCells count="4">
    <mergeCell ref="A1:E2"/>
    <mergeCell ref="B10:E11"/>
    <mergeCell ref="B12:E12"/>
    <mergeCell ref="B13:E13"/>
  </mergeCells>
  <pageMargins left="0.78740157480314965" right="0.39370078740157483" top="0.74803149606299213" bottom="0.74803149606299213" header="0.31496062992125984" footer="0.31496062992125984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zoomScaleSheetLayoutView="115" workbookViewId="0">
      <selection activeCell="D9" sqref="D9"/>
    </sheetView>
  </sheetViews>
  <sheetFormatPr defaultColWidth="9.109375" defaultRowHeight="13.8" x14ac:dyDescent="0.25"/>
  <cols>
    <col min="1" max="1" width="3.6640625" style="1" customWidth="1"/>
    <col min="2" max="2" width="29.33203125" style="1" customWidth="1"/>
    <col min="3" max="5" width="11.88671875" style="1" customWidth="1"/>
    <col min="6" max="16384" width="9.109375" style="1"/>
  </cols>
  <sheetData>
    <row r="1" spans="1:6" x14ac:dyDescent="0.25">
      <c r="A1" s="56" t="s">
        <v>138</v>
      </c>
      <c r="B1" s="56"/>
      <c r="C1" s="56"/>
      <c r="D1" s="56"/>
      <c r="E1" s="56"/>
      <c r="F1" s="70"/>
    </row>
    <row r="2" spans="1:6" ht="21" customHeight="1" x14ac:dyDescent="0.25">
      <c r="A2" s="56"/>
      <c r="B2" s="56"/>
      <c r="C2" s="56"/>
      <c r="D2" s="56"/>
      <c r="E2" s="56"/>
      <c r="F2" s="70"/>
    </row>
    <row r="3" spans="1:6" ht="15.75" customHeight="1" x14ac:dyDescent="0.25"/>
    <row r="4" spans="1:6" ht="15.6" x14ac:dyDescent="0.25">
      <c r="A4" s="26" t="s">
        <v>0</v>
      </c>
      <c r="B4" s="26" t="s">
        <v>29</v>
      </c>
      <c r="C4" s="14" t="s">
        <v>25</v>
      </c>
      <c r="D4" s="14" t="s">
        <v>45</v>
      </c>
      <c r="E4" s="14" t="s">
        <v>43</v>
      </c>
      <c r="F4" s="29" t="s">
        <v>30</v>
      </c>
    </row>
    <row r="5" spans="1:6" s="2" customFormat="1" x14ac:dyDescent="0.25">
      <c r="A5" s="4">
        <v>1</v>
      </c>
      <c r="B5" s="10" t="s">
        <v>99</v>
      </c>
      <c r="C5" s="16">
        <v>0</v>
      </c>
      <c r="D5" s="16">
        <v>0</v>
      </c>
      <c r="E5" s="23">
        <v>0</v>
      </c>
      <c r="F5" s="30">
        <v>5</v>
      </c>
    </row>
    <row r="6" spans="1:6" s="2" customFormat="1" x14ac:dyDescent="0.25">
      <c r="A6" s="4">
        <f t="shared" ref="A6" si="0">1+A5</f>
        <v>2</v>
      </c>
      <c r="B6" s="10" t="s">
        <v>31</v>
      </c>
      <c r="C6" s="16">
        <v>0</v>
      </c>
      <c r="D6" s="16">
        <v>0</v>
      </c>
      <c r="E6" s="23">
        <v>0</v>
      </c>
      <c r="F6" s="30">
        <v>5</v>
      </c>
    </row>
    <row r="7" spans="1:6" s="2" customFormat="1" x14ac:dyDescent="0.25">
      <c r="A7" s="4">
        <v>3</v>
      </c>
      <c r="B7" s="10" t="s">
        <v>100</v>
      </c>
      <c r="C7" s="16">
        <v>0</v>
      </c>
      <c r="D7" s="16">
        <v>15177.1</v>
      </c>
      <c r="E7" s="23">
        <v>0</v>
      </c>
      <c r="F7" s="30">
        <v>5</v>
      </c>
    </row>
    <row r="8" spans="1:6" s="2" customFormat="1" x14ac:dyDescent="0.25">
      <c r="A8" s="4">
        <v>4</v>
      </c>
      <c r="B8" s="10" t="s">
        <v>101</v>
      </c>
      <c r="C8" s="16">
        <v>0</v>
      </c>
      <c r="D8" s="16">
        <v>6136</v>
      </c>
      <c r="E8" s="23">
        <v>0</v>
      </c>
      <c r="F8" s="30">
        <v>5</v>
      </c>
    </row>
    <row r="9" spans="1:6" x14ac:dyDescent="0.25">
      <c r="A9" s="8"/>
      <c r="B9" s="8"/>
      <c r="C9" s="9"/>
      <c r="D9" s="9"/>
      <c r="E9" s="9"/>
    </row>
    <row r="10" spans="1:6" x14ac:dyDescent="0.25">
      <c r="A10" s="27" t="s">
        <v>26</v>
      </c>
      <c r="B10" s="53" t="s">
        <v>79</v>
      </c>
      <c r="C10" s="53"/>
      <c r="D10" s="53"/>
      <c r="E10" s="53"/>
    </row>
    <row r="11" spans="1:6" ht="15" customHeight="1" x14ac:dyDescent="0.25">
      <c r="A11" s="27"/>
      <c r="B11" s="53"/>
      <c r="C11" s="53"/>
      <c r="D11" s="53"/>
      <c r="E11" s="53"/>
    </row>
    <row r="12" spans="1:6" ht="19.2" customHeight="1" x14ac:dyDescent="0.25">
      <c r="A12" s="27" t="s">
        <v>24</v>
      </c>
      <c r="B12" s="53" t="s">
        <v>28</v>
      </c>
      <c r="C12" s="53"/>
      <c r="D12" s="53"/>
      <c r="E12" s="53"/>
    </row>
    <row r="13" spans="1:6" x14ac:dyDescent="0.25">
      <c r="A13" s="27" t="s">
        <v>44</v>
      </c>
      <c r="B13" s="53" t="s">
        <v>52</v>
      </c>
      <c r="C13" s="53"/>
      <c r="D13" s="53"/>
      <c r="E13" s="53"/>
    </row>
  </sheetData>
  <mergeCells count="4">
    <mergeCell ref="A1:F2"/>
    <mergeCell ref="B10:E11"/>
    <mergeCell ref="B12:E12"/>
    <mergeCell ref="B13:E13"/>
  </mergeCells>
  <pageMargins left="0.78740157480314965" right="0.39370078740157483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zoomScaleSheetLayoutView="90" workbookViewId="0">
      <selection activeCell="D7" sqref="D7"/>
    </sheetView>
  </sheetViews>
  <sheetFormatPr defaultColWidth="9.109375" defaultRowHeight="13.8" x14ac:dyDescent="0.25"/>
  <cols>
    <col min="1" max="1" width="5.33203125" style="1" customWidth="1"/>
    <col min="2" max="2" width="36.88671875" style="1" customWidth="1"/>
    <col min="3" max="3" width="7.5546875" style="1" customWidth="1"/>
    <col min="4" max="4" width="7.109375" style="1" customWidth="1"/>
    <col min="5" max="16384" width="9.109375" style="1"/>
  </cols>
  <sheetData>
    <row r="1" spans="1:4" ht="15.75" customHeight="1" x14ac:dyDescent="0.25">
      <c r="A1" s="56" t="s">
        <v>122</v>
      </c>
      <c r="B1" s="56"/>
      <c r="C1" s="56"/>
      <c r="D1" s="56"/>
    </row>
    <row r="2" spans="1:4" ht="15.75" customHeight="1" x14ac:dyDescent="0.25">
      <c r="A2" s="56"/>
      <c r="B2" s="56"/>
      <c r="C2" s="56"/>
      <c r="D2" s="56"/>
    </row>
    <row r="3" spans="1:4" ht="15.75" customHeight="1" x14ac:dyDescent="0.25">
      <c r="A3" s="56"/>
      <c r="B3" s="56"/>
      <c r="C3" s="56"/>
      <c r="D3" s="56"/>
    </row>
    <row r="5" spans="1:4" ht="30" customHeight="1" x14ac:dyDescent="0.25">
      <c r="A5" s="57" t="s">
        <v>0</v>
      </c>
      <c r="B5" s="57" t="s">
        <v>29</v>
      </c>
      <c r="C5" s="57" t="s">
        <v>88</v>
      </c>
      <c r="D5" s="57" t="s">
        <v>33</v>
      </c>
    </row>
    <row r="6" spans="1:4" x14ac:dyDescent="0.25">
      <c r="A6" s="58"/>
      <c r="B6" s="58"/>
      <c r="C6" s="58"/>
      <c r="D6" s="58"/>
    </row>
    <row r="7" spans="1:4" s="2" customFormat="1" x14ac:dyDescent="0.25">
      <c r="A7" s="4">
        <v>1</v>
      </c>
      <c r="B7" s="10" t="s">
        <v>99</v>
      </c>
      <c r="C7" s="13" t="s">
        <v>15</v>
      </c>
      <c r="D7" s="6">
        <v>3</v>
      </c>
    </row>
    <row r="8" spans="1:4" s="2" customFormat="1" x14ac:dyDescent="0.25">
      <c r="A8" s="4">
        <f t="shared" ref="A8:A10" si="0">1+A7</f>
        <v>2</v>
      </c>
      <c r="B8" s="10" t="s">
        <v>31</v>
      </c>
      <c r="C8" s="13" t="s">
        <v>15</v>
      </c>
      <c r="D8" s="6">
        <v>3</v>
      </c>
    </row>
    <row r="9" spans="1:4" s="2" customFormat="1" x14ac:dyDescent="0.25">
      <c r="A9" s="4">
        <v>3</v>
      </c>
      <c r="B9" s="10" t="s">
        <v>100</v>
      </c>
      <c r="C9" s="13" t="s">
        <v>15</v>
      </c>
      <c r="D9" s="6">
        <v>3</v>
      </c>
    </row>
    <row r="10" spans="1:4" s="2" customFormat="1" x14ac:dyDescent="0.25">
      <c r="A10" s="4">
        <f t="shared" si="0"/>
        <v>4</v>
      </c>
      <c r="B10" s="10" t="s">
        <v>101</v>
      </c>
      <c r="C10" s="36" t="s">
        <v>15</v>
      </c>
      <c r="D10" s="6">
        <v>3</v>
      </c>
    </row>
    <row r="11" spans="1:4" x14ac:dyDescent="0.25">
      <c r="A11" s="8"/>
      <c r="B11" s="8"/>
      <c r="C11" s="8"/>
      <c r="D11" s="9"/>
    </row>
  </sheetData>
  <mergeCells count="5">
    <mergeCell ref="A1:D3"/>
    <mergeCell ref="A5:A6"/>
    <mergeCell ref="B5:B6"/>
    <mergeCell ref="C5:C6"/>
    <mergeCell ref="D5:D6"/>
  </mergeCells>
  <pageMargins left="0.70866141732283472" right="0.39370078740157483" top="0.74803149606299213" bottom="0.74803149606299213" header="0.31496062992125984" footer="0.31496062992125984"/>
  <pageSetup paperSize="9" scale="105" orientation="portrait" r:id="rId1"/>
  <colBreaks count="1" manualBreakCount="1">
    <brk id="4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D9" sqref="D9"/>
    </sheetView>
  </sheetViews>
  <sheetFormatPr defaultColWidth="9.109375" defaultRowHeight="13.8" x14ac:dyDescent="0.25"/>
  <cols>
    <col min="1" max="1" width="3.6640625" style="1" customWidth="1"/>
    <col min="2" max="2" width="27.109375" style="1" customWidth="1"/>
    <col min="3" max="5" width="11.88671875" style="1" customWidth="1"/>
    <col min="6" max="16384" width="9.109375" style="1"/>
  </cols>
  <sheetData>
    <row r="1" spans="1:6" ht="15.75" customHeight="1" x14ac:dyDescent="0.25">
      <c r="A1" s="56" t="s">
        <v>139</v>
      </c>
      <c r="B1" s="56"/>
      <c r="C1" s="56"/>
      <c r="D1" s="56"/>
      <c r="E1" s="56"/>
    </row>
    <row r="2" spans="1:6" ht="15.75" customHeight="1" x14ac:dyDescent="0.25">
      <c r="A2" s="56"/>
      <c r="B2" s="56"/>
      <c r="C2" s="56"/>
      <c r="D2" s="56"/>
      <c r="E2" s="56"/>
    </row>
    <row r="4" spans="1:6" ht="15.6" x14ac:dyDescent="0.25">
      <c r="A4" s="12" t="s">
        <v>0</v>
      </c>
      <c r="B4" s="12" t="s">
        <v>29</v>
      </c>
      <c r="C4" s="14" t="s">
        <v>21</v>
      </c>
      <c r="D4" s="14" t="s">
        <v>45</v>
      </c>
      <c r="E4" s="14" t="s">
        <v>43</v>
      </c>
      <c r="F4" s="29" t="s">
        <v>30</v>
      </c>
    </row>
    <row r="5" spans="1:6" s="2" customFormat="1" x14ac:dyDescent="0.25">
      <c r="A5" s="4">
        <v>1</v>
      </c>
      <c r="B5" s="10" t="s">
        <v>99</v>
      </c>
      <c r="C5" s="16">
        <v>0</v>
      </c>
      <c r="D5" s="16">
        <v>2535.3000000000002</v>
      </c>
      <c r="E5" s="18">
        <v>0</v>
      </c>
      <c r="F5" s="30">
        <v>5</v>
      </c>
    </row>
    <row r="6" spans="1:6" s="2" customFormat="1" x14ac:dyDescent="0.25">
      <c r="A6" s="4">
        <v>2</v>
      </c>
      <c r="B6" s="10" t="s">
        <v>31</v>
      </c>
      <c r="C6" s="16">
        <v>0</v>
      </c>
      <c r="D6" s="16">
        <v>737.8</v>
      </c>
      <c r="E6" s="18">
        <v>0</v>
      </c>
      <c r="F6" s="30">
        <v>5</v>
      </c>
    </row>
    <row r="7" spans="1:6" s="2" customFormat="1" x14ac:dyDescent="0.25">
      <c r="A7" s="4">
        <v>3</v>
      </c>
      <c r="B7" s="10" t="s">
        <v>100</v>
      </c>
      <c r="C7" s="16">
        <v>0</v>
      </c>
      <c r="D7" s="16">
        <v>15177.1</v>
      </c>
      <c r="E7" s="18">
        <f t="shared" ref="E7:E8" si="0">100*C7/D7</f>
        <v>0</v>
      </c>
      <c r="F7" s="30">
        <v>5</v>
      </c>
    </row>
    <row r="8" spans="1:6" s="2" customFormat="1" x14ac:dyDescent="0.25">
      <c r="A8" s="4">
        <f t="shared" ref="A8" si="1">1+A7</f>
        <v>4</v>
      </c>
      <c r="B8" s="10" t="s">
        <v>101</v>
      </c>
      <c r="C8" s="16">
        <v>0</v>
      </c>
      <c r="D8" s="16">
        <v>6136</v>
      </c>
      <c r="E8" s="18">
        <f t="shared" si="0"/>
        <v>0</v>
      </c>
      <c r="F8" s="30">
        <v>5</v>
      </c>
    </row>
    <row r="9" spans="1:6" x14ac:dyDescent="0.25">
      <c r="A9" s="8" t="s">
        <v>103</v>
      </c>
      <c r="B9" s="8"/>
      <c r="C9" s="9"/>
      <c r="D9" s="9"/>
      <c r="E9" s="9"/>
    </row>
    <row r="10" spans="1:6" x14ac:dyDescent="0.25">
      <c r="A10" s="11" t="s">
        <v>20</v>
      </c>
      <c r="B10" s="53" t="s">
        <v>107</v>
      </c>
      <c r="C10" s="53"/>
      <c r="D10" s="53"/>
      <c r="E10" s="53"/>
    </row>
    <row r="11" spans="1:6" x14ac:dyDescent="0.25">
      <c r="A11" s="11"/>
      <c r="B11" s="53"/>
      <c r="C11" s="53"/>
      <c r="D11" s="53"/>
      <c r="E11" s="53"/>
    </row>
    <row r="12" spans="1:6" x14ac:dyDescent="0.25">
      <c r="A12" s="11"/>
      <c r="B12" s="53"/>
      <c r="C12" s="53"/>
      <c r="D12" s="53"/>
      <c r="E12" s="53"/>
    </row>
    <row r="13" spans="1:6" x14ac:dyDescent="0.25">
      <c r="A13" s="11" t="s">
        <v>24</v>
      </c>
      <c r="B13" s="53" t="s">
        <v>28</v>
      </c>
      <c r="C13" s="53"/>
      <c r="D13" s="53"/>
      <c r="E13" s="53"/>
    </row>
    <row r="14" spans="1:6" x14ac:dyDescent="0.25">
      <c r="A14" s="11" t="s">
        <v>44</v>
      </c>
      <c r="B14" s="53" t="s">
        <v>51</v>
      </c>
      <c r="C14" s="53"/>
      <c r="D14" s="53"/>
      <c r="E14" s="53"/>
    </row>
  </sheetData>
  <mergeCells count="4">
    <mergeCell ref="A1:E2"/>
    <mergeCell ref="B13:E13"/>
    <mergeCell ref="B14:E14"/>
    <mergeCell ref="B10:E12"/>
  </mergeCells>
  <pageMargins left="0.78740157480314965" right="0.39370078740157483" top="0.74803149606299213" bottom="0.74803149606299213" header="0.31496062992125984" footer="0.31496062992125984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D6" sqref="D6"/>
    </sheetView>
  </sheetViews>
  <sheetFormatPr defaultColWidth="9.109375" defaultRowHeight="13.8" x14ac:dyDescent="0.25"/>
  <cols>
    <col min="1" max="1" width="3.6640625" style="1" customWidth="1"/>
    <col min="2" max="2" width="28.88671875" style="1" customWidth="1"/>
    <col min="3" max="5" width="11.88671875" style="1" customWidth="1"/>
    <col min="6" max="16384" width="9.109375" style="1"/>
  </cols>
  <sheetData>
    <row r="1" spans="1:6" ht="15.75" customHeight="1" x14ac:dyDescent="0.25">
      <c r="A1" s="56" t="s">
        <v>140</v>
      </c>
      <c r="B1" s="56"/>
      <c r="C1" s="56"/>
      <c r="D1" s="56"/>
      <c r="E1" s="56"/>
    </row>
    <row r="2" spans="1:6" ht="32.25" customHeight="1" x14ac:dyDescent="0.25">
      <c r="A2" s="56"/>
      <c r="B2" s="56"/>
      <c r="C2" s="56"/>
      <c r="D2" s="56"/>
      <c r="E2" s="56"/>
    </row>
    <row r="4" spans="1:6" ht="15.6" x14ac:dyDescent="0.25">
      <c r="A4" s="26" t="s">
        <v>0</v>
      </c>
      <c r="B4" s="26" t="s">
        <v>29</v>
      </c>
      <c r="C4" s="14" t="s">
        <v>84</v>
      </c>
      <c r="D4" s="14" t="s">
        <v>83</v>
      </c>
      <c r="E4" s="14" t="s">
        <v>43</v>
      </c>
      <c r="F4" s="29" t="s">
        <v>30</v>
      </c>
    </row>
    <row r="5" spans="1:6" s="2" customFormat="1" x14ac:dyDescent="0.25">
      <c r="A5" s="4">
        <v>1</v>
      </c>
      <c r="B5" s="10" t="s">
        <v>99</v>
      </c>
      <c r="C5" s="16">
        <v>0</v>
      </c>
      <c r="D5" s="16">
        <v>2461.1</v>
      </c>
      <c r="E5" s="18">
        <f t="shared" ref="E5:E8" si="0">C5/D5*100</f>
        <v>0</v>
      </c>
      <c r="F5" s="30">
        <v>5</v>
      </c>
    </row>
    <row r="6" spans="1:6" s="2" customFormat="1" x14ac:dyDescent="0.25">
      <c r="A6" s="4">
        <f t="shared" ref="A6" si="1">1+A5</f>
        <v>2</v>
      </c>
      <c r="B6" s="10" t="s">
        <v>31</v>
      </c>
      <c r="C6" s="16">
        <v>0</v>
      </c>
      <c r="D6" s="16">
        <v>759.6</v>
      </c>
      <c r="E6" s="18">
        <f t="shared" si="0"/>
        <v>0</v>
      </c>
      <c r="F6" s="30">
        <v>5</v>
      </c>
    </row>
    <row r="7" spans="1:6" s="2" customFormat="1" x14ac:dyDescent="0.25">
      <c r="A7" s="4">
        <v>3</v>
      </c>
      <c r="B7" s="10" t="s">
        <v>100</v>
      </c>
      <c r="C7" s="16">
        <v>0</v>
      </c>
      <c r="D7" s="16">
        <v>15514.4</v>
      </c>
      <c r="E7" s="18">
        <f t="shared" si="0"/>
        <v>0</v>
      </c>
      <c r="F7" s="30">
        <v>5</v>
      </c>
    </row>
    <row r="8" spans="1:6" s="2" customFormat="1" x14ac:dyDescent="0.25">
      <c r="A8" s="4">
        <v>4</v>
      </c>
      <c r="B8" s="10" t="s">
        <v>101</v>
      </c>
      <c r="C8" s="16">
        <v>0</v>
      </c>
      <c r="D8" s="16">
        <v>6136</v>
      </c>
      <c r="E8" s="18">
        <f t="shared" si="0"/>
        <v>0</v>
      </c>
      <c r="F8" s="30">
        <v>5</v>
      </c>
    </row>
    <row r="9" spans="1:6" x14ac:dyDescent="0.25">
      <c r="A9" s="8"/>
      <c r="B9" s="8"/>
      <c r="C9" s="9"/>
      <c r="D9" s="9"/>
      <c r="E9" s="9"/>
    </row>
    <row r="10" spans="1:6" x14ac:dyDescent="0.25">
      <c r="A10" s="27" t="s">
        <v>82</v>
      </c>
      <c r="B10" s="53" t="s">
        <v>104</v>
      </c>
      <c r="C10" s="53"/>
      <c r="D10" s="53"/>
      <c r="E10" s="53"/>
    </row>
    <row r="11" spans="1:6" x14ac:dyDescent="0.25">
      <c r="A11" s="27"/>
      <c r="B11" s="53"/>
      <c r="C11" s="53"/>
      <c r="D11" s="53"/>
      <c r="E11" s="53"/>
    </row>
    <row r="12" spans="1:6" x14ac:dyDescent="0.25">
      <c r="A12" s="27"/>
      <c r="B12" s="53"/>
      <c r="C12" s="53"/>
      <c r="D12" s="53"/>
      <c r="E12" s="53"/>
    </row>
    <row r="13" spans="1:6" ht="26.4" customHeight="1" x14ac:dyDescent="0.25">
      <c r="A13" s="27" t="s">
        <v>81</v>
      </c>
      <c r="B13" s="53" t="s">
        <v>102</v>
      </c>
      <c r="C13" s="53"/>
      <c r="D13" s="53"/>
      <c r="E13" s="53"/>
    </row>
    <row r="14" spans="1:6" x14ac:dyDescent="0.25">
      <c r="A14" s="27" t="s">
        <v>44</v>
      </c>
      <c r="B14" s="53" t="s">
        <v>80</v>
      </c>
      <c r="C14" s="53"/>
      <c r="D14" s="53"/>
      <c r="E14" s="53"/>
    </row>
  </sheetData>
  <mergeCells count="4">
    <mergeCell ref="A1:E2"/>
    <mergeCell ref="B10:E12"/>
    <mergeCell ref="B13:E13"/>
    <mergeCell ref="B14:E14"/>
  </mergeCells>
  <pageMargins left="0.78740157480314965" right="0.39370078740157483" top="0.74803149606299213" bottom="0.74803149606299213" header="0.31496062992125984" footer="0.31496062992125984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sqref="A1:E2"/>
    </sheetView>
  </sheetViews>
  <sheetFormatPr defaultColWidth="9.109375" defaultRowHeight="13.8" x14ac:dyDescent="0.25"/>
  <cols>
    <col min="1" max="1" width="3.6640625" style="1" customWidth="1"/>
    <col min="2" max="2" width="26.33203125" style="1" customWidth="1"/>
    <col min="3" max="5" width="11.88671875" style="1" customWidth="1"/>
    <col min="6" max="16384" width="9.109375" style="1"/>
  </cols>
  <sheetData>
    <row r="1" spans="1:6" ht="15.75" customHeight="1" x14ac:dyDescent="0.25">
      <c r="A1" s="56" t="s">
        <v>121</v>
      </c>
      <c r="B1" s="56"/>
      <c r="C1" s="56"/>
      <c r="D1" s="56"/>
      <c r="E1" s="56"/>
    </row>
    <row r="2" spans="1:6" ht="37.5" customHeight="1" x14ac:dyDescent="0.25">
      <c r="A2" s="56"/>
      <c r="B2" s="56"/>
      <c r="C2" s="56"/>
      <c r="D2" s="56"/>
      <c r="E2" s="56"/>
    </row>
    <row r="4" spans="1:6" ht="15.6" x14ac:dyDescent="0.25">
      <c r="A4" s="26" t="s">
        <v>0</v>
      </c>
      <c r="B4" s="26" t="s">
        <v>29</v>
      </c>
      <c r="C4" s="14" t="s">
        <v>89</v>
      </c>
      <c r="D4" s="14" t="s">
        <v>90</v>
      </c>
      <c r="E4" s="14" t="s">
        <v>43</v>
      </c>
      <c r="F4" s="29" t="s">
        <v>30</v>
      </c>
    </row>
    <row r="5" spans="1:6" s="2" customFormat="1" x14ac:dyDescent="0.25">
      <c r="A5" s="4">
        <v>1</v>
      </c>
      <c r="B5" s="10" t="s">
        <v>99</v>
      </c>
      <c r="C5" s="16">
        <v>0</v>
      </c>
      <c r="D5" s="16">
        <v>1</v>
      </c>
      <c r="E5" s="18">
        <v>0</v>
      </c>
      <c r="F5" s="30">
        <v>0</v>
      </c>
    </row>
    <row r="6" spans="1:6" s="2" customFormat="1" x14ac:dyDescent="0.25">
      <c r="A6" s="4">
        <v>2</v>
      </c>
      <c r="B6" s="10" t="s">
        <v>31</v>
      </c>
      <c r="C6" s="16">
        <v>0</v>
      </c>
      <c r="D6" s="16">
        <v>1</v>
      </c>
      <c r="E6" s="18">
        <v>0</v>
      </c>
      <c r="F6" s="30">
        <v>0</v>
      </c>
    </row>
    <row r="7" spans="1:6" s="2" customFormat="1" x14ac:dyDescent="0.25">
      <c r="A7" s="4">
        <v>3</v>
      </c>
      <c r="B7" s="10" t="s">
        <v>100</v>
      </c>
      <c r="C7" s="16">
        <v>0</v>
      </c>
      <c r="D7" s="16">
        <v>0</v>
      </c>
      <c r="E7" s="18">
        <v>0</v>
      </c>
      <c r="F7" s="30">
        <v>0</v>
      </c>
    </row>
    <row r="8" spans="1:6" s="2" customFormat="1" x14ac:dyDescent="0.25">
      <c r="A8" s="4">
        <v>4</v>
      </c>
      <c r="B8" s="10" t="s">
        <v>101</v>
      </c>
      <c r="C8" s="16">
        <v>0</v>
      </c>
      <c r="D8" s="16">
        <v>1</v>
      </c>
      <c r="E8" s="18">
        <v>0</v>
      </c>
      <c r="F8" s="30">
        <v>0</v>
      </c>
    </row>
    <row r="9" spans="1:6" x14ac:dyDescent="0.25">
      <c r="A9" s="8"/>
      <c r="B9" s="8"/>
      <c r="C9" s="9"/>
      <c r="D9" s="9"/>
      <c r="E9" s="9"/>
    </row>
    <row r="10" spans="1:6" x14ac:dyDescent="0.25">
      <c r="A10" s="27" t="s">
        <v>87</v>
      </c>
      <c r="B10" s="53" t="s">
        <v>106</v>
      </c>
      <c r="C10" s="53"/>
      <c r="D10" s="53"/>
      <c r="E10" s="53"/>
    </row>
    <row r="11" spans="1:6" x14ac:dyDescent="0.25">
      <c r="A11" s="27"/>
      <c r="B11" s="53"/>
      <c r="C11" s="53"/>
      <c r="D11" s="53"/>
      <c r="E11" s="53"/>
    </row>
    <row r="12" spans="1:6" x14ac:dyDescent="0.25">
      <c r="A12" s="27"/>
      <c r="B12" s="53"/>
      <c r="C12" s="53"/>
      <c r="D12" s="53"/>
      <c r="E12" s="53"/>
    </row>
    <row r="13" spans="1:6" ht="26.4" customHeight="1" x14ac:dyDescent="0.25">
      <c r="A13" s="27" t="s">
        <v>66</v>
      </c>
      <c r="B13" s="53" t="s">
        <v>105</v>
      </c>
      <c r="C13" s="53"/>
      <c r="D13" s="53"/>
      <c r="E13" s="53"/>
    </row>
    <row r="14" spans="1:6" x14ac:dyDescent="0.25">
      <c r="A14" s="27" t="s">
        <v>86</v>
      </c>
      <c r="B14" s="53" t="s">
        <v>85</v>
      </c>
      <c r="C14" s="53"/>
      <c r="D14" s="53"/>
      <c r="E14" s="53"/>
    </row>
  </sheetData>
  <mergeCells count="4">
    <mergeCell ref="A1:E2"/>
    <mergeCell ref="B10:E12"/>
    <mergeCell ref="B13:E13"/>
    <mergeCell ref="B14:E14"/>
  </mergeCells>
  <pageMargins left="0.78740157480314965" right="0.39370078740157483" top="0.74803149606299213" bottom="0.74803149606299213" header="0.31496062992125984" footer="0.31496062992125984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"/>
  <sheetViews>
    <sheetView zoomScaleSheetLayoutView="90" workbookViewId="0">
      <selection activeCell="A4" sqref="A4"/>
    </sheetView>
  </sheetViews>
  <sheetFormatPr defaultColWidth="9.109375" defaultRowHeight="13.8" x14ac:dyDescent="0.25"/>
  <cols>
    <col min="1" max="1" width="3.6640625" style="1" customWidth="1"/>
    <col min="2" max="2" width="35.6640625" style="1" customWidth="1"/>
    <col min="3" max="3" width="8.44140625" style="1" customWidth="1"/>
    <col min="4" max="7" width="7.109375" style="1" customWidth="1"/>
    <col min="8" max="16384" width="9.109375" style="1"/>
  </cols>
  <sheetData>
    <row r="1" spans="1:18" ht="15.75" customHeight="1" x14ac:dyDescent="0.25">
      <c r="A1" s="56" t="s">
        <v>123</v>
      </c>
      <c r="B1" s="56"/>
      <c r="C1" s="56"/>
      <c r="D1" s="56"/>
      <c r="E1" s="56"/>
      <c r="F1" s="56"/>
      <c r="G1" s="56"/>
    </row>
    <row r="2" spans="1:18" ht="15.75" customHeight="1" x14ac:dyDescent="0.25">
      <c r="A2" s="56"/>
      <c r="B2" s="56"/>
      <c r="C2" s="56"/>
      <c r="D2" s="56"/>
      <c r="E2" s="56"/>
      <c r="F2" s="56"/>
      <c r="G2" s="56"/>
    </row>
    <row r="3" spans="1:18" ht="18.75" customHeight="1" x14ac:dyDescent="0.25">
      <c r="A3" s="56"/>
      <c r="B3" s="56"/>
      <c r="C3" s="56"/>
      <c r="D3" s="56"/>
      <c r="E3" s="56"/>
      <c r="F3" s="56"/>
      <c r="G3" s="56"/>
    </row>
    <row r="5" spans="1:18" ht="30" customHeight="1" x14ac:dyDescent="0.25">
      <c r="A5" s="57" t="s">
        <v>0</v>
      </c>
      <c r="B5" s="57" t="s">
        <v>29</v>
      </c>
      <c r="C5" s="57" t="s">
        <v>42</v>
      </c>
      <c r="D5" s="61" t="s">
        <v>32</v>
      </c>
      <c r="E5" s="62"/>
      <c r="F5" s="63"/>
      <c r="G5" s="57" t="s">
        <v>33</v>
      </c>
    </row>
    <row r="6" spans="1:18" x14ac:dyDescent="0.25">
      <c r="A6" s="58"/>
      <c r="B6" s="58"/>
      <c r="C6" s="58"/>
      <c r="D6" s="3" t="s">
        <v>35</v>
      </c>
      <c r="E6" s="3" t="s">
        <v>36</v>
      </c>
      <c r="F6" s="3" t="s">
        <v>37</v>
      </c>
      <c r="G6" s="58"/>
    </row>
    <row r="7" spans="1:18" s="2" customFormat="1" ht="18.600000000000001" customHeight="1" x14ac:dyDescent="0.25">
      <c r="A7" s="4">
        <v>1</v>
      </c>
      <c r="B7" s="10" t="s">
        <v>99</v>
      </c>
      <c r="C7" s="13" t="s">
        <v>19</v>
      </c>
      <c r="D7" s="16" t="s">
        <v>19</v>
      </c>
      <c r="E7" s="16" t="s">
        <v>19</v>
      </c>
      <c r="F7" s="17" t="s">
        <v>19</v>
      </c>
      <c r="G7" s="6">
        <v>0</v>
      </c>
      <c r="H7" s="59"/>
      <c r="I7" s="60"/>
      <c r="J7" s="60"/>
      <c r="K7" s="60"/>
      <c r="L7" s="60"/>
      <c r="M7" s="60"/>
      <c r="N7" s="60"/>
      <c r="O7" s="60"/>
      <c r="P7" s="60"/>
      <c r="Q7" s="60"/>
      <c r="R7" s="60"/>
    </row>
    <row r="8" spans="1:18" s="2" customFormat="1" x14ac:dyDescent="0.25">
      <c r="A8" s="4">
        <f t="shared" ref="A8:A10" si="0">1+A7</f>
        <v>2</v>
      </c>
      <c r="B8" s="10" t="s">
        <v>31</v>
      </c>
      <c r="C8" s="13" t="s">
        <v>19</v>
      </c>
      <c r="D8" s="16" t="s">
        <v>19</v>
      </c>
      <c r="E8" s="16" t="s">
        <v>19</v>
      </c>
      <c r="F8" s="17" t="s">
        <v>19</v>
      </c>
      <c r="G8" s="6">
        <v>0</v>
      </c>
    </row>
    <row r="9" spans="1:18" s="2" customFormat="1" x14ac:dyDescent="0.25">
      <c r="A9" s="4">
        <v>3</v>
      </c>
      <c r="B9" s="10" t="s">
        <v>100</v>
      </c>
      <c r="C9" s="13" t="s">
        <v>19</v>
      </c>
      <c r="D9" s="16" t="s">
        <v>19</v>
      </c>
      <c r="E9" s="16" t="s">
        <v>19</v>
      </c>
      <c r="F9" s="17" t="s">
        <v>19</v>
      </c>
      <c r="G9" s="6">
        <v>0</v>
      </c>
    </row>
    <row r="10" spans="1:18" s="2" customFormat="1" x14ac:dyDescent="0.25">
      <c r="A10" s="4">
        <f t="shared" si="0"/>
        <v>4</v>
      </c>
      <c r="B10" s="10" t="s">
        <v>101</v>
      </c>
      <c r="C10" s="13" t="s">
        <v>19</v>
      </c>
      <c r="D10" s="16" t="s">
        <v>19</v>
      </c>
      <c r="E10" s="16" t="s">
        <v>19</v>
      </c>
      <c r="F10" s="17" t="s">
        <v>19</v>
      </c>
      <c r="G10" s="6">
        <v>0</v>
      </c>
    </row>
    <row r="11" spans="1:18" x14ac:dyDescent="0.25">
      <c r="A11" s="8"/>
      <c r="B11" s="8"/>
      <c r="C11" s="8"/>
      <c r="D11" s="9"/>
      <c r="E11" s="9"/>
      <c r="F11" s="9"/>
      <c r="G11" s="9"/>
    </row>
    <row r="12" spans="1:18" x14ac:dyDescent="0.25">
      <c r="A12" s="11" t="s">
        <v>39</v>
      </c>
      <c r="B12" s="53" t="s">
        <v>34</v>
      </c>
      <c r="C12" s="53"/>
      <c r="D12" s="53"/>
      <c r="E12" s="53"/>
      <c r="F12" s="53"/>
    </row>
    <row r="13" spans="1:18" x14ac:dyDescent="0.25">
      <c r="A13" s="11" t="s">
        <v>50</v>
      </c>
      <c r="B13" s="53" t="s">
        <v>38</v>
      </c>
      <c r="C13" s="53"/>
      <c r="D13" s="53"/>
      <c r="E13" s="53"/>
      <c r="F13" s="53"/>
      <c r="G13" s="53"/>
    </row>
    <row r="14" spans="1:18" x14ac:dyDescent="0.25">
      <c r="A14" s="11" t="s">
        <v>41</v>
      </c>
      <c r="B14" s="53" t="s">
        <v>112</v>
      </c>
      <c r="C14" s="53"/>
      <c r="D14" s="53"/>
      <c r="E14" s="53"/>
      <c r="F14" s="53"/>
      <c r="G14" s="53"/>
    </row>
    <row r="15" spans="1:18" x14ac:dyDescent="0.25">
      <c r="B15" s="53"/>
      <c r="C15" s="53"/>
      <c r="D15" s="53"/>
      <c r="E15" s="53"/>
      <c r="F15" s="53"/>
      <c r="G15" s="53"/>
    </row>
    <row r="16" spans="1:18" x14ac:dyDescent="0.25">
      <c r="B16" s="53"/>
      <c r="C16" s="53"/>
      <c r="D16" s="53"/>
      <c r="E16" s="53"/>
      <c r="F16" s="53"/>
      <c r="G16" s="53"/>
    </row>
    <row r="17" spans="2:7" x14ac:dyDescent="0.25">
      <c r="B17" s="53"/>
      <c r="C17" s="53"/>
      <c r="D17" s="53"/>
      <c r="E17" s="53"/>
      <c r="F17" s="53"/>
      <c r="G17" s="53"/>
    </row>
  </sheetData>
  <mergeCells count="10">
    <mergeCell ref="H7:R7"/>
    <mergeCell ref="G5:G6"/>
    <mergeCell ref="A1:G3"/>
    <mergeCell ref="B14:G17"/>
    <mergeCell ref="C5:C6"/>
    <mergeCell ref="B13:G13"/>
    <mergeCell ref="B12:F12"/>
    <mergeCell ref="B5:B6"/>
    <mergeCell ref="A5:A6"/>
    <mergeCell ref="D5:F5"/>
  </mergeCells>
  <pageMargins left="0.70866141732283472" right="0.39370078740157483" top="0.74803149606299213" bottom="0.74803149606299213" header="0.31496062992125984" footer="0.31496062992125984"/>
  <pageSetup paperSize="9" scale="105" orientation="portrait" r:id="rId1"/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zoomScaleSheetLayoutView="90" workbookViewId="0">
      <selection activeCell="A4" sqref="A4"/>
    </sheetView>
  </sheetViews>
  <sheetFormatPr defaultColWidth="9.109375" defaultRowHeight="13.8" x14ac:dyDescent="0.25"/>
  <cols>
    <col min="1" max="1" width="3.6640625" style="1" customWidth="1"/>
    <col min="2" max="2" width="33.88671875" style="1" customWidth="1"/>
    <col min="3" max="5" width="9.6640625" style="1" customWidth="1"/>
    <col min="6" max="6" width="7.109375" style="1" customWidth="1"/>
    <col min="7" max="16384" width="9.109375" style="1"/>
  </cols>
  <sheetData>
    <row r="1" spans="1:6" x14ac:dyDescent="0.25">
      <c r="A1" s="56" t="s">
        <v>124</v>
      </c>
      <c r="B1" s="56"/>
      <c r="C1" s="56"/>
      <c r="D1" s="56"/>
      <c r="E1" s="56"/>
      <c r="F1" s="56"/>
    </row>
    <row r="2" spans="1:6" x14ac:dyDescent="0.25">
      <c r="A2" s="56"/>
      <c r="B2" s="56"/>
      <c r="C2" s="56"/>
      <c r="D2" s="56"/>
      <c r="E2" s="56"/>
      <c r="F2" s="56"/>
    </row>
    <row r="3" spans="1:6" ht="30" customHeight="1" x14ac:dyDescent="0.25">
      <c r="A3" s="56"/>
      <c r="B3" s="56"/>
      <c r="C3" s="56"/>
      <c r="D3" s="56"/>
      <c r="E3" s="56"/>
      <c r="F3" s="56"/>
    </row>
    <row r="5" spans="1:6" ht="26.25" customHeight="1" x14ac:dyDescent="0.25">
      <c r="A5" s="64" t="s">
        <v>0</v>
      </c>
      <c r="B5" s="64" t="s">
        <v>29</v>
      </c>
      <c r="C5" s="64" t="s">
        <v>42</v>
      </c>
      <c r="D5" s="64" t="s">
        <v>32</v>
      </c>
      <c r="E5" s="64"/>
      <c r="F5" s="64" t="s">
        <v>33</v>
      </c>
    </row>
    <row r="6" spans="1:6" x14ac:dyDescent="0.25">
      <c r="A6" s="64"/>
      <c r="B6" s="64"/>
      <c r="C6" s="64"/>
      <c r="D6" s="25" t="s">
        <v>35</v>
      </c>
      <c r="E6" s="25" t="s">
        <v>36</v>
      </c>
      <c r="F6" s="64"/>
    </row>
    <row r="7" spans="1:6" s="2" customFormat="1" x14ac:dyDescent="0.25">
      <c r="A7" s="4">
        <v>1</v>
      </c>
      <c r="B7" s="10" t="s">
        <v>99</v>
      </c>
      <c r="C7" s="13" t="s">
        <v>118</v>
      </c>
      <c r="D7" s="16" t="s">
        <v>118</v>
      </c>
      <c r="E7" s="16" t="s">
        <v>118</v>
      </c>
      <c r="F7" s="7">
        <v>0</v>
      </c>
    </row>
    <row r="8" spans="1:6" s="2" customFormat="1" x14ac:dyDescent="0.25">
      <c r="A8" s="4">
        <f t="shared" ref="A8:A10" si="0">1+A7</f>
        <v>2</v>
      </c>
      <c r="B8" s="10" t="s">
        <v>31</v>
      </c>
      <c r="C8" s="13" t="s">
        <v>118</v>
      </c>
      <c r="D8" s="16" t="s">
        <v>118</v>
      </c>
      <c r="E8" s="16" t="s">
        <v>118</v>
      </c>
      <c r="F8" s="7">
        <v>0</v>
      </c>
    </row>
    <row r="9" spans="1:6" s="2" customFormat="1" x14ac:dyDescent="0.25">
      <c r="A9" s="4">
        <v>3</v>
      </c>
      <c r="B9" s="10" t="s">
        <v>100</v>
      </c>
      <c r="C9" s="13" t="s">
        <v>118</v>
      </c>
      <c r="D9" s="16" t="s">
        <v>118</v>
      </c>
      <c r="E9" s="16" t="s">
        <v>118</v>
      </c>
      <c r="F9" s="7">
        <v>0</v>
      </c>
    </row>
    <row r="10" spans="1:6" s="2" customFormat="1" x14ac:dyDescent="0.25">
      <c r="A10" s="4">
        <f t="shared" si="0"/>
        <v>4</v>
      </c>
      <c r="B10" s="10" t="s">
        <v>101</v>
      </c>
      <c r="C10" s="13" t="s">
        <v>118</v>
      </c>
      <c r="D10" s="16" t="s">
        <v>118</v>
      </c>
      <c r="E10" s="16" t="s">
        <v>118</v>
      </c>
      <c r="F10" s="7">
        <v>0</v>
      </c>
    </row>
    <row r="11" spans="1:6" x14ac:dyDescent="0.25">
      <c r="A11" s="11" t="s">
        <v>39</v>
      </c>
      <c r="B11" s="53" t="s">
        <v>110</v>
      </c>
      <c r="C11" s="53"/>
      <c r="D11" s="53"/>
      <c r="E11" s="53"/>
    </row>
    <row r="12" spans="1:6" x14ac:dyDescent="0.25">
      <c r="A12" s="11"/>
      <c r="B12" s="53"/>
      <c r="C12" s="53"/>
      <c r="D12" s="53"/>
      <c r="E12" s="53"/>
    </row>
    <row r="13" spans="1:6" x14ac:dyDescent="0.25">
      <c r="A13" s="11" t="s">
        <v>40</v>
      </c>
      <c r="B13" s="53" t="s">
        <v>111</v>
      </c>
      <c r="C13" s="53"/>
      <c r="D13" s="53"/>
      <c r="E13" s="53"/>
    </row>
    <row r="14" spans="1:6" x14ac:dyDescent="0.25">
      <c r="A14" s="11"/>
      <c r="B14" s="53"/>
      <c r="C14" s="53"/>
      <c r="D14" s="53"/>
      <c r="E14" s="53"/>
    </row>
  </sheetData>
  <mergeCells count="8">
    <mergeCell ref="B13:E14"/>
    <mergeCell ref="B11:E12"/>
    <mergeCell ref="A1:F3"/>
    <mergeCell ref="A5:A6"/>
    <mergeCell ref="B5:B6"/>
    <mergeCell ref="C5:C6"/>
    <mergeCell ref="D5:E5"/>
    <mergeCell ref="F5:F6"/>
  </mergeCells>
  <pageMargins left="0.78740157480314965" right="0.39370078740157483" top="0.74803149606299213" bottom="0.74803149606299213" header="0.31496062992125984" footer="0.31496062992125984"/>
  <pageSetup paperSize="9" scale="10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zoomScaleSheetLayoutView="90" workbookViewId="0">
      <selection activeCell="A4" sqref="A4"/>
    </sheetView>
  </sheetViews>
  <sheetFormatPr defaultColWidth="9.109375" defaultRowHeight="13.8" x14ac:dyDescent="0.25"/>
  <cols>
    <col min="1" max="1" width="3.6640625" style="1" customWidth="1"/>
    <col min="2" max="2" width="32.5546875" style="1" customWidth="1"/>
    <col min="3" max="3" width="14.33203125" style="1" customWidth="1"/>
    <col min="4" max="4" width="26.5546875" style="1" customWidth="1"/>
    <col min="5" max="5" width="4.5546875" style="1" customWidth="1"/>
    <col min="6" max="6" width="3.33203125" style="1" customWidth="1"/>
    <col min="7" max="16384" width="9.109375" style="1"/>
  </cols>
  <sheetData>
    <row r="1" spans="1:6" x14ac:dyDescent="0.25">
      <c r="A1" s="56" t="s">
        <v>125</v>
      </c>
      <c r="B1" s="56"/>
      <c r="C1" s="56"/>
      <c r="D1" s="56"/>
      <c r="E1" s="56"/>
      <c r="F1" s="56"/>
    </row>
    <row r="2" spans="1:6" x14ac:dyDescent="0.25">
      <c r="A2" s="56"/>
      <c r="B2" s="56"/>
      <c r="C2" s="56"/>
      <c r="D2" s="56"/>
      <c r="E2" s="56"/>
      <c r="F2" s="56"/>
    </row>
    <row r="3" spans="1:6" ht="23.25" customHeight="1" x14ac:dyDescent="0.25">
      <c r="A3" s="56"/>
      <c r="B3" s="56"/>
      <c r="C3" s="56"/>
      <c r="D3" s="56"/>
      <c r="E3" s="56"/>
      <c r="F3" s="56"/>
    </row>
    <row r="5" spans="1:6" ht="26.25" customHeight="1" x14ac:dyDescent="0.25">
      <c r="A5" s="64" t="s">
        <v>0</v>
      </c>
      <c r="B5" s="64" t="s">
        <v>29</v>
      </c>
      <c r="C5" s="64" t="s">
        <v>42</v>
      </c>
      <c r="D5" s="64" t="s">
        <v>33</v>
      </c>
    </row>
    <row r="6" spans="1:6" x14ac:dyDescent="0.25">
      <c r="A6" s="64"/>
      <c r="B6" s="64"/>
      <c r="C6" s="64"/>
      <c r="D6" s="64"/>
    </row>
    <row r="7" spans="1:6" s="2" customFormat="1" x14ac:dyDescent="0.25">
      <c r="A7" s="4">
        <v>1</v>
      </c>
      <c r="B7" s="10" t="s">
        <v>99</v>
      </c>
      <c r="C7" s="13" t="s">
        <v>118</v>
      </c>
      <c r="D7" s="7">
        <v>0</v>
      </c>
    </row>
    <row r="8" spans="1:6" s="2" customFormat="1" x14ac:dyDescent="0.25">
      <c r="A8" s="4">
        <f t="shared" ref="A8" si="0">1+A7</f>
        <v>2</v>
      </c>
      <c r="B8" s="10" t="s">
        <v>31</v>
      </c>
      <c r="C8" s="13" t="s">
        <v>118</v>
      </c>
      <c r="D8" s="7">
        <v>0</v>
      </c>
    </row>
    <row r="9" spans="1:6" s="2" customFormat="1" x14ac:dyDescent="0.25">
      <c r="A9" s="4">
        <v>3</v>
      </c>
      <c r="B9" s="10" t="s">
        <v>100</v>
      </c>
      <c r="C9" s="13" t="s">
        <v>118</v>
      </c>
      <c r="D9" s="7">
        <v>0</v>
      </c>
    </row>
    <row r="10" spans="1:6" s="2" customFormat="1" x14ac:dyDescent="0.25">
      <c r="A10" s="4">
        <v>4</v>
      </c>
      <c r="B10" s="10" t="s">
        <v>101</v>
      </c>
      <c r="C10" s="13" t="s">
        <v>118</v>
      </c>
      <c r="D10" s="7">
        <v>0</v>
      </c>
    </row>
    <row r="11" spans="1:6" x14ac:dyDescent="0.25">
      <c r="A11" s="8"/>
      <c r="B11" s="8"/>
      <c r="C11" s="8"/>
      <c r="D11" s="9"/>
      <c r="E11" s="9"/>
      <c r="F11" s="15"/>
    </row>
  </sheetData>
  <mergeCells count="5">
    <mergeCell ref="A1:F3"/>
    <mergeCell ref="A5:A6"/>
    <mergeCell ref="B5:B6"/>
    <mergeCell ref="C5:C6"/>
    <mergeCell ref="D5:D6"/>
  </mergeCells>
  <pageMargins left="0.78740157480314965" right="0.39370078740157483" top="0.74803149606299213" bottom="0.74803149606299213" header="0.31496062992125984" footer="0.31496062992125984"/>
  <pageSetup paperSize="9" scale="10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A3" sqref="A3"/>
    </sheetView>
  </sheetViews>
  <sheetFormatPr defaultColWidth="9.109375" defaultRowHeight="13.8" x14ac:dyDescent="0.25"/>
  <cols>
    <col min="1" max="1" width="4.109375" style="1" customWidth="1"/>
    <col min="2" max="2" width="32.44140625" style="1" customWidth="1"/>
    <col min="3" max="3" width="8.44140625" style="1" customWidth="1"/>
    <col min="4" max="6" width="7.109375" style="1" customWidth="1"/>
    <col min="7" max="7" width="7.109375" style="2" customWidth="1"/>
    <col min="8" max="8" width="18.6640625" style="1" customWidth="1"/>
    <col min="9" max="9" width="61.88671875" style="1" customWidth="1"/>
    <col min="10" max="16384" width="9.109375" style="1"/>
  </cols>
  <sheetData>
    <row r="1" spans="1:7" s="2" customFormat="1" ht="16.5" customHeight="1" x14ac:dyDescent="0.25">
      <c r="A1" s="52" t="s">
        <v>126</v>
      </c>
      <c r="B1" s="52"/>
      <c r="C1" s="52"/>
      <c r="D1" s="52"/>
      <c r="E1" s="52"/>
      <c r="F1" s="52"/>
      <c r="G1" s="52"/>
    </row>
    <row r="2" spans="1:7" s="2" customFormat="1" ht="18" customHeight="1" x14ac:dyDescent="0.25">
      <c r="A2" s="52"/>
      <c r="B2" s="52"/>
      <c r="C2" s="52"/>
      <c r="D2" s="52"/>
      <c r="E2" s="52"/>
      <c r="F2" s="52"/>
      <c r="G2" s="52"/>
    </row>
    <row r="4" spans="1:7" ht="25.5" customHeight="1" x14ac:dyDescent="0.25">
      <c r="A4" s="57" t="s">
        <v>0</v>
      </c>
      <c r="B4" s="57" t="s">
        <v>29</v>
      </c>
      <c r="C4" s="57" t="s">
        <v>42</v>
      </c>
      <c r="D4" s="61" t="s">
        <v>53</v>
      </c>
      <c r="E4" s="62"/>
      <c r="F4" s="63"/>
      <c r="G4" s="54" t="s">
        <v>33</v>
      </c>
    </row>
    <row r="5" spans="1:7" x14ac:dyDescent="0.25">
      <c r="A5" s="58"/>
      <c r="B5" s="58"/>
      <c r="C5" s="58"/>
      <c r="D5" s="3" t="s">
        <v>54</v>
      </c>
      <c r="E5" s="3" t="s">
        <v>55</v>
      </c>
      <c r="F5" s="3" t="s">
        <v>56</v>
      </c>
      <c r="G5" s="55"/>
    </row>
    <row r="6" spans="1:7" s="2" customFormat="1" x14ac:dyDescent="0.25">
      <c r="A6" s="4">
        <v>1</v>
      </c>
      <c r="B6" s="10" t="s">
        <v>99</v>
      </c>
      <c r="C6" s="13" t="s">
        <v>19</v>
      </c>
      <c r="D6" s="16" t="s">
        <v>19</v>
      </c>
      <c r="E6" s="16" t="s">
        <v>19</v>
      </c>
      <c r="F6" s="17" t="s">
        <v>19</v>
      </c>
      <c r="G6" s="6">
        <v>0</v>
      </c>
    </row>
    <row r="7" spans="1:7" s="2" customFormat="1" x14ac:dyDescent="0.25">
      <c r="A7" s="4">
        <f t="shared" ref="A7:A9" si="0">1+A6</f>
        <v>2</v>
      </c>
      <c r="B7" s="10" t="s">
        <v>31</v>
      </c>
      <c r="C7" s="13" t="s">
        <v>19</v>
      </c>
      <c r="D7" s="16" t="s">
        <v>19</v>
      </c>
      <c r="E7" s="16" t="s">
        <v>19</v>
      </c>
      <c r="F7" s="17" t="s">
        <v>19</v>
      </c>
      <c r="G7" s="6">
        <v>0</v>
      </c>
    </row>
    <row r="8" spans="1:7" s="2" customFormat="1" x14ac:dyDescent="0.25">
      <c r="A8" s="4">
        <v>3</v>
      </c>
      <c r="B8" s="10" t="s">
        <v>100</v>
      </c>
      <c r="C8" s="13" t="s">
        <v>19</v>
      </c>
      <c r="D8" s="13" t="s">
        <v>19</v>
      </c>
      <c r="E8" s="13" t="s">
        <v>19</v>
      </c>
      <c r="F8" s="13" t="s">
        <v>19</v>
      </c>
      <c r="G8" s="6">
        <v>0</v>
      </c>
    </row>
    <row r="9" spans="1:7" s="2" customFormat="1" x14ac:dyDescent="0.25">
      <c r="A9" s="4">
        <f t="shared" si="0"/>
        <v>4</v>
      </c>
      <c r="B9" s="10" t="s">
        <v>101</v>
      </c>
      <c r="C9" s="13" t="s">
        <v>19</v>
      </c>
      <c r="D9" s="16" t="s">
        <v>19</v>
      </c>
      <c r="E9" s="16" t="s">
        <v>19</v>
      </c>
      <c r="F9" s="17" t="s">
        <v>19</v>
      </c>
      <c r="G9" s="6">
        <f t="shared" ref="G9" si="1">IF(COUNTIF(D9:F9,"да")=3,5,IF(AND(D9="да",F9="да"),3,0))</f>
        <v>0</v>
      </c>
    </row>
    <row r="10" spans="1:7" x14ac:dyDescent="0.25">
      <c r="A10" s="8"/>
      <c r="B10" s="8"/>
      <c r="C10" s="8"/>
      <c r="D10" s="9"/>
      <c r="E10" s="9"/>
      <c r="F10" s="9"/>
      <c r="G10" s="21"/>
    </row>
    <row r="11" spans="1:7" x14ac:dyDescent="0.25">
      <c r="A11" s="11" t="s">
        <v>57</v>
      </c>
      <c r="B11" s="53" t="s">
        <v>60</v>
      </c>
      <c r="C11" s="53"/>
      <c r="D11" s="53"/>
      <c r="E11" s="53"/>
      <c r="F11" s="53"/>
    </row>
    <row r="12" spans="1:7" x14ac:dyDescent="0.25">
      <c r="A12" s="11" t="s">
        <v>58</v>
      </c>
      <c r="B12" s="53" t="s">
        <v>61</v>
      </c>
      <c r="C12" s="53"/>
      <c r="D12" s="53"/>
      <c r="E12" s="53"/>
      <c r="F12" s="53"/>
      <c r="G12" s="53"/>
    </row>
    <row r="13" spans="1:7" x14ac:dyDescent="0.25">
      <c r="A13" s="11"/>
      <c r="B13" s="53"/>
      <c r="C13" s="53"/>
      <c r="D13" s="53"/>
      <c r="E13" s="53"/>
      <c r="F13" s="53"/>
      <c r="G13" s="53"/>
    </row>
    <row r="14" spans="1:7" x14ac:dyDescent="0.25">
      <c r="A14" s="11" t="s">
        <v>59</v>
      </c>
      <c r="B14" s="53" t="s">
        <v>62</v>
      </c>
      <c r="C14" s="53"/>
      <c r="D14" s="53"/>
      <c r="E14" s="53"/>
      <c r="F14" s="53"/>
      <c r="G14" s="53"/>
    </row>
    <row r="15" spans="1:7" x14ac:dyDescent="0.25">
      <c r="B15" s="53"/>
      <c r="C15" s="53"/>
      <c r="D15" s="53"/>
      <c r="E15" s="53"/>
      <c r="F15" s="53"/>
      <c r="G15" s="53"/>
    </row>
  </sheetData>
  <mergeCells count="9">
    <mergeCell ref="B11:F11"/>
    <mergeCell ref="B14:G15"/>
    <mergeCell ref="B12:G13"/>
    <mergeCell ref="A1:G2"/>
    <mergeCell ref="A4:A5"/>
    <mergeCell ref="B4:B5"/>
    <mergeCell ref="C4:C5"/>
    <mergeCell ref="D4:F4"/>
    <mergeCell ref="G4:G5"/>
  </mergeCells>
  <pageMargins left="0.78740157480314965" right="0.39370078740157483" top="0.74803149606299213" bottom="0.74803149606299213" header="0.31496062992125984" footer="0.31496062992125984"/>
  <pageSetup paperSize="9" scale="10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A3" sqref="A3"/>
    </sheetView>
  </sheetViews>
  <sheetFormatPr defaultColWidth="9.109375" defaultRowHeight="13.8" x14ac:dyDescent="0.25"/>
  <cols>
    <col min="1" max="1" width="4.109375" style="1" customWidth="1"/>
    <col min="2" max="2" width="38.33203125" style="1" customWidth="1"/>
    <col min="3" max="3" width="8.44140625" style="1" customWidth="1"/>
    <col min="4" max="5" width="11.109375" style="1" customWidth="1"/>
    <col min="6" max="16384" width="9.109375" style="1"/>
  </cols>
  <sheetData>
    <row r="1" spans="1:4" s="2" customFormat="1" ht="16.5" customHeight="1" x14ac:dyDescent="0.25">
      <c r="A1" s="52" t="s">
        <v>127</v>
      </c>
      <c r="B1" s="52"/>
      <c r="C1" s="52"/>
      <c r="D1" s="52"/>
    </row>
    <row r="2" spans="1:4" s="2" customFormat="1" ht="48" customHeight="1" x14ac:dyDescent="0.25">
      <c r="A2" s="52"/>
      <c r="B2" s="52"/>
      <c r="C2" s="52"/>
      <c r="D2" s="52"/>
    </row>
    <row r="4" spans="1:4" ht="25.5" customHeight="1" x14ac:dyDescent="0.25">
      <c r="A4" s="57" t="s">
        <v>0</v>
      </c>
      <c r="B4" s="57" t="s">
        <v>29</v>
      </c>
      <c r="C4" s="57" t="s">
        <v>42</v>
      </c>
      <c r="D4" s="57" t="s">
        <v>33</v>
      </c>
    </row>
    <row r="5" spans="1:4" x14ac:dyDescent="0.25">
      <c r="A5" s="58"/>
      <c r="B5" s="58"/>
      <c r="C5" s="58"/>
      <c r="D5" s="58"/>
    </row>
    <row r="6" spans="1:4" s="2" customFormat="1" x14ac:dyDescent="0.25">
      <c r="A6" s="4">
        <v>1</v>
      </c>
      <c r="B6" s="10" t="s">
        <v>99</v>
      </c>
      <c r="C6" s="6" t="s">
        <v>118</v>
      </c>
      <c r="D6" s="7">
        <v>0</v>
      </c>
    </row>
    <row r="7" spans="1:4" s="2" customFormat="1" x14ac:dyDescent="0.25">
      <c r="A7" s="4">
        <v>2</v>
      </c>
      <c r="B7" s="10" t="s">
        <v>31</v>
      </c>
      <c r="C7" s="6" t="s">
        <v>118</v>
      </c>
      <c r="D7" s="7">
        <v>0</v>
      </c>
    </row>
    <row r="8" spans="1:4" s="2" customFormat="1" x14ac:dyDescent="0.25">
      <c r="A8" s="4">
        <v>3</v>
      </c>
      <c r="B8" s="10" t="s">
        <v>100</v>
      </c>
      <c r="C8" s="6" t="s">
        <v>118</v>
      </c>
      <c r="D8" s="7">
        <v>0</v>
      </c>
    </row>
    <row r="9" spans="1:4" s="2" customFormat="1" x14ac:dyDescent="0.25">
      <c r="A9" s="4">
        <f t="shared" ref="A9" si="0">1+A8</f>
        <v>4</v>
      </c>
      <c r="B9" s="10" t="s">
        <v>101</v>
      </c>
      <c r="C9" s="6" t="s">
        <v>118</v>
      </c>
      <c r="D9" s="7">
        <v>0</v>
      </c>
    </row>
    <row r="10" spans="1:4" hidden="1" x14ac:dyDescent="0.25">
      <c r="A10" s="8"/>
      <c r="B10" s="8"/>
      <c r="C10" s="19"/>
      <c r="D10" s="19" t="e">
        <f>SUMIF(C6:C9,"&lt;&gt;н/р",D6:D9)/COUNTIF(C6:C9,"&lt;&gt;н/р")</f>
        <v>#DIV/0!</v>
      </c>
    </row>
  </sheetData>
  <mergeCells count="5">
    <mergeCell ref="A1:D2"/>
    <mergeCell ref="A4:A5"/>
    <mergeCell ref="B4:B5"/>
    <mergeCell ref="C4:C5"/>
    <mergeCell ref="D4:D5"/>
  </mergeCells>
  <pageMargins left="0.78740157480314965" right="0.39370078740157483" top="0.74803149606299213" bottom="0.74803149606299213" header="0.31496062992125984" footer="0.31496062992125984"/>
  <pageSetup paperSize="9" scale="10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A3" sqref="A3"/>
    </sheetView>
  </sheetViews>
  <sheetFormatPr defaultColWidth="9.109375" defaultRowHeight="13.8" x14ac:dyDescent="0.25"/>
  <cols>
    <col min="1" max="1" width="4.109375" style="1" customWidth="1"/>
    <col min="2" max="2" width="39.109375" style="1" customWidth="1"/>
    <col min="3" max="3" width="8.44140625" style="1" customWidth="1"/>
    <col min="4" max="5" width="11.109375" style="1" customWidth="1"/>
    <col min="6" max="16384" width="9.109375" style="1"/>
  </cols>
  <sheetData>
    <row r="1" spans="1:4" s="2" customFormat="1" ht="16.5" customHeight="1" x14ac:dyDescent="0.25">
      <c r="A1" s="52" t="s">
        <v>128</v>
      </c>
      <c r="B1" s="52"/>
      <c r="C1" s="52"/>
      <c r="D1" s="52"/>
    </row>
    <row r="2" spans="1:4" s="2" customFormat="1" ht="33" customHeight="1" x14ac:dyDescent="0.25">
      <c r="A2" s="52"/>
      <c r="B2" s="52"/>
      <c r="C2" s="52"/>
      <c r="D2" s="52"/>
    </row>
    <row r="4" spans="1:4" ht="25.5" customHeight="1" x14ac:dyDescent="0.25">
      <c r="A4" s="57" t="s">
        <v>0</v>
      </c>
      <c r="B4" s="57" t="s">
        <v>29</v>
      </c>
      <c r="C4" s="57" t="s">
        <v>42</v>
      </c>
      <c r="D4" s="57" t="s">
        <v>33</v>
      </c>
    </row>
    <row r="5" spans="1:4" x14ac:dyDescent="0.25">
      <c r="A5" s="58"/>
      <c r="B5" s="58"/>
      <c r="C5" s="58"/>
      <c r="D5" s="58"/>
    </row>
    <row r="6" spans="1:4" s="2" customFormat="1" x14ac:dyDescent="0.25">
      <c r="A6" s="4">
        <v>1</v>
      </c>
      <c r="B6" s="10" t="s">
        <v>99</v>
      </c>
      <c r="C6" s="6" t="s">
        <v>19</v>
      </c>
      <c r="D6" s="7">
        <v>0</v>
      </c>
    </row>
    <row r="7" spans="1:4" s="2" customFormat="1" x14ac:dyDescent="0.25">
      <c r="A7" s="4">
        <f t="shared" ref="A7:A9" si="0">1+A6</f>
        <v>2</v>
      </c>
      <c r="B7" s="10" t="s">
        <v>31</v>
      </c>
      <c r="C7" s="6" t="s">
        <v>19</v>
      </c>
      <c r="D7" s="7">
        <v>0</v>
      </c>
    </row>
    <row r="8" spans="1:4" s="2" customFormat="1" x14ac:dyDescent="0.25">
      <c r="A8" s="4">
        <v>3</v>
      </c>
      <c r="B8" s="10" t="s">
        <v>100</v>
      </c>
      <c r="C8" s="6" t="s">
        <v>15</v>
      </c>
      <c r="D8" s="7">
        <v>1</v>
      </c>
    </row>
    <row r="9" spans="1:4" s="2" customFormat="1" x14ac:dyDescent="0.25">
      <c r="A9" s="4">
        <f t="shared" si="0"/>
        <v>4</v>
      </c>
      <c r="B9" s="10" t="s">
        <v>101</v>
      </c>
      <c r="C9" s="6" t="s">
        <v>15</v>
      </c>
      <c r="D9" s="7">
        <v>1</v>
      </c>
    </row>
    <row r="10" spans="1:4" hidden="1" x14ac:dyDescent="0.25">
      <c r="A10" s="8"/>
      <c r="B10" s="8"/>
      <c r="C10" s="19"/>
      <c r="D10" s="19">
        <f>SUMIF(C6:C9,"&lt;&gt;н/р",D6:D9)/COUNTIF(C6:C9,"&lt;&gt;н/р")</f>
        <v>0.5</v>
      </c>
    </row>
  </sheetData>
  <mergeCells count="5">
    <mergeCell ref="A1:D2"/>
    <mergeCell ref="A4:A5"/>
    <mergeCell ref="B4:B5"/>
    <mergeCell ref="C4:C5"/>
    <mergeCell ref="D4:D5"/>
  </mergeCells>
  <pageMargins left="0.78740157480314965" right="0.39370078740157483" top="0.74803149606299213" bottom="0.74803149606299213" header="0.31496062992125984" footer="0.31496062992125984"/>
  <pageSetup paperSize="9" scale="10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A3" sqref="A3"/>
    </sheetView>
  </sheetViews>
  <sheetFormatPr defaultColWidth="9.109375" defaultRowHeight="13.8" x14ac:dyDescent="0.25"/>
  <cols>
    <col min="1" max="1" width="4.109375" style="1" customWidth="1"/>
    <col min="2" max="2" width="37.44140625" style="1" customWidth="1"/>
    <col min="3" max="3" width="10.33203125" style="1" customWidth="1"/>
    <col min="4" max="5" width="11.109375" style="1" customWidth="1"/>
    <col min="6" max="16384" width="9.109375" style="1"/>
  </cols>
  <sheetData>
    <row r="1" spans="1:4" s="2" customFormat="1" ht="16.5" customHeight="1" x14ac:dyDescent="0.25">
      <c r="A1" s="52" t="s">
        <v>129</v>
      </c>
      <c r="B1" s="52"/>
      <c r="C1" s="52"/>
      <c r="D1" s="52"/>
    </row>
    <row r="2" spans="1:4" s="2" customFormat="1" ht="33" customHeight="1" x14ac:dyDescent="0.25">
      <c r="A2" s="52"/>
      <c r="B2" s="52"/>
      <c r="C2" s="52"/>
      <c r="D2" s="52"/>
    </row>
    <row r="4" spans="1:4" ht="25.5" customHeight="1" x14ac:dyDescent="0.25">
      <c r="A4" s="57" t="s">
        <v>0</v>
      </c>
      <c r="B4" s="57" t="s">
        <v>29</v>
      </c>
      <c r="C4" s="57" t="s">
        <v>91</v>
      </c>
      <c r="D4" s="57" t="s">
        <v>33</v>
      </c>
    </row>
    <row r="5" spans="1:4" x14ac:dyDescent="0.25">
      <c r="A5" s="58"/>
      <c r="B5" s="58"/>
      <c r="C5" s="58"/>
      <c r="D5" s="58"/>
    </row>
    <row r="6" spans="1:4" s="2" customFormat="1" x14ac:dyDescent="0.25">
      <c r="A6" s="4">
        <v>1</v>
      </c>
      <c r="B6" s="10" t="s">
        <v>99</v>
      </c>
      <c r="C6" s="6" t="s">
        <v>118</v>
      </c>
      <c r="D6" s="7">
        <v>0</v>
      </c>
    </row>
    <row r="7" spans="1:4" s="2" customFormat="1" x14ac:dyDescent="0.25">
      <c r="A7" s="4">
        <v>2</v>
      </c>
      <c r="B7" s="10" t="s">
        <v>31</v>
      </c>
      <c r="C7" s="6" t="s">
        <v>118</v>
      </c>
      <c r="D7" s="7">
        <v>0</v>
      </c>
    </row>
    <row r="8" spans="1:4" s="2" customFormat="1" x14ac:dyDescent="0.25">
      <c r="A8" s="4">
        <v>3</v>
      </c>
      <c r="B8" s="10" t="s">
        <v>100</v>
      </c>
      <c r="C8" s="6" t="s">
        <v>118</v>
      </c>
      <c r="D8" s="7">
        <v>0</v>
      </c>
    </row>
    <row r="9" spans="1:4" s="2" customFormat="1" x14ac:dyDescent="0.25">
      <c r="A9" s="4">
        <v>4</v>
      </c>
      <c r="B9" s="10" t="s">
        <v>101</v>
      </c>
      <c r="C9" s="6" t="s">
        <v>118</v>
      </c>
      <c r="D9" s="7">
        <v>0</v>
      </c>
    </row>
  </sheetData>
  <mergeCells count="5">
    <mergeCell ref="A1:D2"/>
    <mergeCell ref="A4:A5"/>
    <mergeCell ref="B4:B5"/>
    <mergeCell ref="C4:C5"/>
    <mergeCell ref="D4:D5"/>
  </mergeCells>
  <pageMargins left="0.78740157480314965" right="0.39370078740157483" top="0.74803149606299213" bottom="0.74803149606299213" header="0.31496062992125984" footer="0.31496062992125984"/>
  <pageSetup paperSize="9" scale="10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7</vt:i4>
      </vt:variant>
    </vt:vector>
  </HeadingPairs>
  <TitlesOfParts>
    <vt:vector size="30" baseType="lpstr">
      <vt:lpstr>итог</vt:lpstr>
      <vt:lpstr>П1</vt:lpstr>
      <vt:lpstr>П2</vt:lpstr>
      <vt:lpstr>П3</vt:lpstr>
      <vt:lpstr>П4</vt:lpstr>
      <vt:lpstr>П5</vt:lpstr>
      <vt:lpstr>П6</vt:lpstr>
      <vt:lpstr>П7</vt:lpstr>
      <vt:lpstr>П8</vt:lpstr>
      <vt:lpstr>П9</vt:lpstr>
      <vt:lpstr>П10</vt:lpstr>
      <vt:lpstr>П11 </vt:lpstr>
      <vt:lpstr>П12 </vt:lpstr>
      <vt:lpstr>П13</vt:lpstr>
      <vt:lpstr>П14</vt:lpstr>
      <vt:lpstr>П15</vt:lpstr>
      <vt:lpstr>П16</vt:lpstr>
      <vt:lpstr>П17</vt:lpstr>
      <vt:lpstr>П18</vt:lpstr>
      <vt:lpstr>П19</vt:lpstr>
      <vt:lpstr>П20</vt:lpstr>
      <vt:lpstr>П21</vt:lpstr>
      <vt:lpstr>Лист1</vt:lpstr>
      <vt:lpstr>итог!Заголовки_для_печати</vt:lpstr>
      <vt:lpstr>итог!Область_печати</vt:lpstr>
      <vt:lpstr>П1!Область_печати</vt:lpstr>
      <vt:lpstr>П14!Область_печати</vt:lpstr>
      <vt:lpstr>П2!Область_печати</vt:lpstr>
      <vt:lpstr>П3!Область_печати</vt:lpstr>
      <vt:lpstr>П4!Область_печати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2025-03-31T04:07:34Z</cp:lastPrinted>
  <dcterms:created xsi:type="dcterms:W3CDTF">1996-10-08T23:32:33Z</dcterms:created>
  <dcterms:modified xsi:type="dcterms:W3CDTF">2025-03-31T04:07:36Z</dcterms:modified>
</cp:coreProperties>
</file>