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85" windowHeight="10380" activeTab="0"/>
  </bookViews>
  <sheets>
    <sheet name="ЗФ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<sst xmlns="http://schemas.openxmlformats.org/spreadsheetml/2006/main" count="139" uniqueCount="139">
  <si>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</si>
  <si>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</si>
  <si>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</si>
  <si>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</si>
  <si>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</si>
  <si>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</si>
  <si>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</si>
  <si>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</si>
  <si>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</si>
  <si>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</si>
  <si>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</si>
  <si>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</si>
  <si>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</si>
  <si>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</si>
  <si>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</si>
  <si>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</si>
  <si>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</si>
  <si>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</si>
  <si>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</si>
  <si>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</si>
  <si>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</si>
  <si>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</si>
  <si>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</si>
  <si>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</si>
  <si>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</si>
  <si>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</si>
  <si>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</si>
  <si>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</si>
  <si>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</si>
  <si>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собственности, в залог, в доверительное управление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</si>
  <si>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</si>
  <si>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</si>
  <si>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</si>
  <si>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</si>
  <si>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</si>
  <si>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</si>
  <si>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</si>
  <si>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</si>
  <si>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</si>
  <si>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</si>
  <si>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</si>
  <si>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</si>
  <si>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</si>
  <si>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</si>
  <si>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</si>
  <si>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</si>
  <si>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</si>
  <si>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Прочие дотации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</si>
  <si>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</si>
  <si>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</si>
  <si>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</si>
  <si>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</si>
  <si>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</si>
  <si>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</si>
  <si>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</si>
  <si>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</si>
  <si>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</si>
  <si>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</si>
  <si>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</si>
  <si>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</si>
  <si>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</si>
  <si>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</si>
  <si>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</si>
  <si>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</si>
  <si>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</si>
  <si>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</si>
  <si>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</si>
  <si>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</si>
  <si>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</si>
  <si>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</si>
  <si>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</si>
  <si>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</si>
  <si>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</si>
  <si>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</si>
  <si>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</si>
  <si>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</si>
  <si>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</si>
  <si>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</si>
  <si>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</si>
  <si>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</si>
  <si>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</si>
  <si>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</si>
  <si>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</si>
  <si>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</si>
  <si>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</si>
  <si>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</si>
  <si>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</si>
  <si>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</si>
  <si>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</si>
  <si>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</si>
  <si>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</si>
  <si>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</si>
  <si>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</si>
  <si>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</si>
  <si>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</si>
  <si>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</si>
  <si>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</si>
  <si>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</si>
  <si>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</si>
  <si>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</si>
  <si>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</si>
  <si>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</si>
  <si>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</si>
  <si>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</si>
  <si>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</si>
  <si>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</si>
  <si>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</si>
  <si>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</si>
  <si>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</si>
  <si>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</si>
  <si>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</si>
  <si>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</si>
  <si>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</si>
  <si>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</si>
  <si>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</si>
  <si>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</si>
  <si>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</si>
  <si>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</si>
  <si>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</si>
  <si>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</si>
  <si>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</si>
  <si>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</si>
  <si>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</si>
  <si>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</si>
  <si>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</si>
  <si>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</si>
  <si>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</si>
  <si>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</si>
  <si>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</si>
  <si>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</si>
  <si>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</si>
  <si>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</si>
  <si>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</si>
  <si>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</si>
  <si>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</si>
  <si>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</si>
  <si>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</si>
  <si>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</si>
  <si>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Исполнение бюджета муниципального образования "город Бугуруслан" на 01.01.2018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</si>
</sst>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/>
    </xf>
    <xf numFmtId="0" fontId="23" fillId="25" borderId="17" xfId="0" applyFont="1" applyFill="1" applyBorder="1" applyAlignment="1">
      <alignment wrapText="1"/>
    </xf>
    <xf numFmtId="0" fontId="23" fillId="24" borderId="18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left" wrapText="1"/>
    </xf>
    <xf numFmtId="173" fontId="25" fillId="24" borderId="19" xfId="0" applyNumberFormat="1" applyFont="1" applyFill="1" applyBorder="1" applyAlignment="1">
      <alignment horizontal="left" wrapText="1"/>
    </xf>
    <xf numFmtId="0" fontId="30" fillId="24" borderId="13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wrapText="1"/>
    </xf>
    <xf numFmtId="173" fontId="31" fillId="24" borderId="14" xfId="0" applyNumberFormat="1" applyFont="1" applyFill="1" applyBorder="1" applyAlignment="1" applyProtection="1">
      <alignment horizontal="center" wrapText="1"/>
      <protection locked="0"/>
    </xf>
    <xf numFmtId="173" fontId="30" fillId="25" borderId="15" xfId="56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49" fontId="23" fillId="24" borderId="21" xfId="42" applyNumberFormat="1" applyFont="1" applyFill="1" applyBorder="1" applyAlignment="1" applyProtection="1">
      <alignment horizontal="center" wrapText="1"/>
      <protection/>
    </xf>
    <xf numFmtId="49" fontId="23" fillId="24" borderId="22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3" xfId="0" applyNumberFormat="1" applyFont="1" applyBorder="1" applyAlignment="1" applyProtection="1">
      <alignment horizontal="right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tabSelected="1" view="pageBreakPreview" zoomScale="130" zoomScaleSheetLayoutView="130" zoomScalePageLayoutView="0" workbookViewId="0" topLeftCell="A1">
      <selection activeCell="B6" sqref="B6:E6"/>
    </sheetView>
  </sheetViews>
  <sheetFormatPr defaultColWidth="9.375" defaultRowHeight="12.75"/>
  <cols>
    <col min="1" max="1" width="5.375" style="1" customWidth="1"/>
    <col min="2" max="2" width="52.875" style="2" customWidth="1"/>
    <col min="3" max="3" width="19.375" style="3" customWidth="1"/>
    <col min="4" max="4" width="20.375" style="3" customWidth="1"/>
    <col min="5" max="5" width="19.375" style="0" customWidth="1"/>
    <col min="6" max="6" width="4.875" style="4" customWidth="1"/>
    <col min="7" max="16384" width="9.375" style="4" customWidth="1"/>
  </cols>
  <sheetData>
    <row r="1" spans="2:5" ht="14.25">
      <c r="B1" s="5"/>
      <c r="E1" s="6"/>
    </row>
    <row r="2" spans="6:9" ht="15.75">
      <c r="F2" s="7"/>
      <c r="G2" s="7"/>
      <c r="H2" s="7"/>
      <c r="I2" s="7"/>
    </row>
    <row r="3" spans="3:12" ht="15.75" customHeight="1">
      <c r="C3" s="16"/>
      <c r="D3" s="8"/>
      <c r="E3" s="21"/>
      <c r="F3" s="9"/>
      <c r="G3" s="9"/>
      <c r="H3" s="9"/>
      <c r="I3" s="9"/>
      <c r="J3" s="9"/>
      <c r="K3" s="9"/>
      <c r="L3" s="9"/>
    </row>
    <row r="4" spans="3:5" ht="17.25" customHeight="1">
      <c r="C4" s="16"/>
      <c r="D4" s="8"/>
      <c r="E4" s="10"/>
    </row>
    <row r="5" spans="2:5" ht="18.75" customHeight="1">
      <c r="B5" s="67" t="s">
        <v>138</v>
      </c>
      <c r="C5" s="67"/>
      <c r="D5" s="67"/>
      <c r="E5" s="67"/>
    </row>
    <row r="6" spans="2:5" ht="18.75" customHeight="1">
      <c r="B6" s="68"/>
      <c r="C6" s="68"/>
      <c r="D6" s="68"/>
      <c r="E6" s="68"/>
    </row>
    <row r="7" spans="2:5" ht="12.75">
      <c r="B7" s="11"/>
      <c r="C7" s="17"/>
      <c r="D7" s="12"/>
      <c r="E7" s="13"/>
    </row>
    <row r="8" spans="2:5" ht="16.5" customHeight="1" thickBot="1">
      <c r="B8" s="69" t="s">
        <v>0</v>
      </c>
      <c r="C8" s="69"/>
      <c r="D8" s="69"/>
      <c r="E8" s="69"/>
    </row>
    <row r="9" spans="1:5" ht="38.2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0" t="s">
        <v>6</v>
      </c>
      <c r="B10" s="71"/>
      <c r="C10" s="71"/>
      <c r="D10" s="71"/>
      <c r="E10" s="72"/>
    </row>
    <row r="11" spans="1:5" s="15" customFormat="1" ht="30.75" customHeight="1">
      <c r="A11" s="40">
        <v>1</v>
      </c>
      <c r="B11" s="41" t="s">
        <v>7</v>
      </c>
      <c r="C11" s="42">
        <v>334144</v>
      </c>
      <c r="D11" s="42">
        <v>324776.3</v>
      </c>
      <c r="E11" s="29">
        <f>IF(C11&gt;0,D11/C11*100,0)</f>
        <v>97.19650809231948</v>
      </c>
    </row>
    <row r="12" spans="1:5" ht="15.75">
      <c r="A12" s="22">
        <f>1+A11</f>
        <v>2</v>
      </c>
      <c r="B12" s="43" t="s">
        <v>8</v>
      </c>
      <c r="C12" s="32"/>
      <c r="D12" s="32"/>
      <c r="E12" s="29">
        <f aca="true" t="shared" si="0" ref="E12:E63">IF(C12&gt;0,D12/C12*100,0)</f>
        <v>0</v>
      </c>
    </row>
    <row r="13" spans="1:5" ht="15.75">
      <c r="A13" s="22">
        <f>1+A12</f>
        <v>3</v>
      </c>
      <c r="B13" s="43" t="s">
        <v>9</v>
      </c>
      <c r="C13" s="32">
        <v>184209</v>
      </c>
      <c r="D13" s="32">
        <v>181914</v>
      </c>
      <c r="E13" s="29">
        <f t="shared" si="0"/>
        <v>98.754132534241</v>
      </c>
    </row>
    <row r="14" spans="1:5" ht="15.75" customHeight="1">
      <c r="A14" s="22"/>
      <c r="B14" s="44"/>
      <c r="C14" s="32"/>
      <c r="D14" s="32"/>
      <c r="E14" s="29">
        <f t="shared" si="0"/>
        <v>0</v>
      </c>
    </row>
    <row r="15" spans="1:5" ht="15.75">
      <c r="A15" s="22">
        <f>A13+1</f>
        <v>4</v>
      </c>
      <c r="B15" s="45" t="s">
        <v>10</v>
      </c>
      <c r="C15" s="32">
        <f>C13/39.24%*19.24%</f>
        <v>90320.62079510702</v>
      </c>
      <c r="D15" s="32">
        <f>D13/39.24%*19.24%</f>
        <v>89195.34556574923</v>
      </c>
      <c r="E15" s="29">
        <f t="shared" si="0"/>
        <v>98.754132534241</v>
      </c>
    </row>
    <row r="16" spans="1:5" ht="47.25">
      <c r="A16" s="22">
        <v>5</v>
      </c>
      <c r="B16" s="46" t="s">
        <v>11</v>
      </c>
      <c r="C16" s="32">
        <v>7407</v>
      </c>
      <c r="D16" s="32">
        <v>7956.1</v>
      </c>
      <c r="E16" s="29">
        <f t="shared" si="0"/>
        <v>107.41325772917511</v>
      </c>
    </row>
    <row r="17" spans="1:5" ht="31.5">
      <c r="A17" s="22">
        <v>6</v>
      </c>
      <c r="B17" s="43" t="s">
        <v>12</v>
      </c>
      <c r="C17" s="32">
        <v>49529</v>
      </c>
      <c r="D17" s="32">
        <v>49360.8</v>
      </c>
      <c r="E17" s="29">
        <f t="shared" si="0"/>
        <v>99.66040097720527</v>
      </c>
    </row>
    <row r="18" spans="1:5" ht="31.5">
      <c r="A18" s="22">
        <f>A17+1</f>
        <v>7</v>
      </c>
      <c r="B18" s="43" t="s">
        <v>13</v>
      </c>
      <c r="C18" s="32">
        <v>18536</v>
      </c>
      <c r="D18" s="32">
        <v>17326.3</v>
      </c>
      <c r="E18" s="29">
        <f t="shared" si="0"/>
        <v>93.47378075097109</v>
      </c>
    </row>
    <row r="19" spans="1:5" ht="16.5" customHeight="1">
      <c r="A19" s="22">
        <f aca="true" t="shared" si="1" ref="A19:A26">1+A18</f>
        <v>8</v>
      </c>
      <c r="B19" s="43" t="s">
        <v>14</v>
      </c>
      <c r="C19" s="32">
        <v>875</v>
      </c>
      <c r="D19" s="32">
        <v>879.5</v>
      </c>
      <c r="E19" s="29">
        <f t="shared" si="0"/>
        <v>100.5142857142857</v>
      </c>
    </row>
    <row r="20" spans="1:5" ht="53.25" customHeight="1">
      <c r="A20" s="22">
        <v>9</v>
      </c>
      <c r="B20" s="43" t="s">
        <v>15</v>
      </c>
      <c r="C20" s="32">
        <v>2710</v>
      </c>
      <c r="D20" s="32">
        <v>3056.9</v>
      </c>
      <c r="E20" s="29">
        <f>IF(C20&gt;0,D20/C20*100,0)</f>
        <v>112.80073800738009</v>
      </c>
    </row>
    <row r="21" spans="1:5" ht="15.75">
      <c r="A21" s="22">
        <v>10</v>
      </c>
      <c r="B21" s="43" t="s">
        <v>16</v>
      </c>
      <c r="C21" s="32">
        <v>7596</v>
      </c>
      <c r="D21" s="32">
        <v>7817.6</v>
      </c>
      <c r="E21" s="29">
        <f t="shared" si="0"/>
        <v>102.91732490784624</v>
      </c>
    </row>
    <row r="22" spans="1:5" ht="15.75">
      <c r="A22" s="22">
        <f t="shared" si="1"/>
        <v>11</v>
      </c>
      <c r="B22" s="43" t="s">
        <v>17</v>
      </c>
      <c r="C22" s="32"/>
      <c r="D22" s="32"/>
      <c r="E22" s="29">
        <f t="shared" si="0"/>
        <v>0</v>
      </c>
    </row>
    <row r="23" spans="1:5" ht="15.75">
      <c r="A23" s="22">
        <f t="shared" si="1"/>
        <v>12</v>
      </c>
      <c r="B23" s="43" t="s">
        <v>18</v>
      </c>
      <c r="C23" s="32"/>
      <c r="D23" s="32"/>
      <c r="E23" s="29">
        <f t="shared" si="0"/>
        <v>0</v>
      </c>
    </row>
    <row r="24" spans="1:5" ht="47.25">
      <c r="A24" s="22">
        <f t="shared" si="1"/>
        <v>13</v>
      </c>
      <c r="B24" s="43" t="s">
        <v>135</v>
      </c>
      <c r="C24" s="32">
        <v>11386</v>
      </c>
      <c r="D24" s="32">
        <v>8834.2</v>
      </c>
      <c r="E24" s="29">
        <f t="shared" si="0"/>
        <v>77.58826629193747</v>
      </c>
    </row>
    <row r="25" spans="1:5" ht="47.25">
      <c r="A25" s="22">
        <f t="shared" si="1"/>
        <v>14</v>
      </c>
      <c r="B25" s="43" t="s">
        <v>136</v>
      </c>
      <c r="C25" s="32">
        <v>7489</v>
      </c>
      <c r="D25" s="32">
        <v>7437.9</v>
      </c>
      <c r="E25" s="29">
        <f t="shared" si="0"/>
        <v>99.31766591000132</v>
      </c>
    </row>
    <row r="26" spans="1:5" ht="47.25">
      <c r="A26" s="22">
        <f t="shared" si="1"/>
        <v>15</v>
      </c>
      <c r="B26" s="43" t="s">
        <v>19</v>
      </c>
      <c r="C26" s="32"/>
      <c r="D26" s="32"/>
      <c r="E26" s="29">
        <f t="shared" si="0"/>
        <v>0</v>
      </c>
    </row>
    <row r="27" spans="1:5" ht="15.75">
      <c r="A27" s="22">
        <v>16</v>
      </c>
      <c r="B27" s="43" t="s">
        <v>20</v>
      </c>
      <c r="C27" s="32">
        <v>6331</v>
      </c>
      <c r="D27" s="32">
        <v>5910.9</v>
      </c>
      <c r="E27" s="29">
        <f t="shared" si="0"/>
        <v>93.36439740957194</v>
      </c>
    </row>
    <row r="28" spans="1:5" ht="47.25">
      <c r="A28" s="22">
        <v>17</v>
      </c>
      <c r="B28" s="43" t="s">
        <v>21</v>
      </c>
      <c r="C28" s="32"/>
      <c r="D28" s="32"/>
      <c r="E28" s="29"/>
    </row>
    <row r="29" spans="1:5" ht="63">
      <c r="A29" s="22">
        <v>18</v>
      </c>
      <c r="B29" s="47" t="s">
        <v>22</v>
      </c>
      <c r="C29" s="32">
        <v>25328</v>
      </c>
      <c r="D29" s="32">
        <v>23108.9</v>
      </c>
      <c r="E29" s="29">
        <f t="shared" si="0"/>
        <v>91.23855022109917</v>
      </c>
    </row>
    <row r="30" spans="1:5" ht="15.75" customHeight="1">
      <c r="A30" s="22"/>
      <c r="B30" s="48"/>
      <c r="C30" s="32"/>
      <c r="D30" s="32"/>
      <c r="E30" s="29">
        <f t="shared" si="0"/>
        <v>0</v>
      </c>
    </row>
    <row r="31" spans="1:5" ht="76.5" customHeight="1">
      <c r="A31" s="22">
        <v>20</v>
      </c>
      <c r="B31" s="24" t="s">
        <v>23</v>
      </c>
      <c r="C31" s="32"/>
      <c r="D31" s="32"/>
      <c r="E31" s="29">
        <f t="shared" si="0"/>
        <v>0</v>
      </c>
    </row>
    <row r="32" spans="1:5" ht="31.5">
      <c r="A32" s="22">
        <f aca="true" t="shared" si="2" ref="A32:A42">1+A31</f>
        <v>21</v>
      </c>
      <c r="B32" s="24" t="s">
        <v>24</v>
      </c>
      <c r="C32" s="32"/>
      <c r="D32" s="32"/>
      <c r="E32" s="29">
        <f t="shared" si="0"/>
        <v>0</v>
      </c>
    </row>
    <row r="33" spans="1:5" ht="78.75">
      <c r="A33" s="22">
        <f t="shared" si="2"/>
        <v>22</v>
      </c>
      <c r="B33" s="24" t="s">
        <v>25</v>
      </c>
      <c r="C33" s="49">
        <v>18995</v>
      </c>
      <c r="D33" s="49">
        <v>16837.4</v>
      </c>
      <c r="E33" s="29">
        <f t="shared" si="0"/>
        <v>88.64122137404581</v>
      </c>
    </row>
    <row r="34" spans="1:5" ht="110.25">
      <c r="A34" s="22">
        <f t="shared" si="2"/>
        <v>23</v>
      </c>
      <c r="B34" s="24" t="s">
        <v>26</v>
      </c>
      <c r="C34" s="49">
        <v>2000</v>
      </c>
      <c r="D34" s="49">
        <v>2249.5</v>
      </c>
      <c r="E34" s="29">
        <f t="shared" si="0"/>
        <v>112.475</v>
      </c>
    </row>
    <row r="35" spans="1:5" ht="110.25">
      <c r="A35" s="22">
        <f t="shared" si="2"/>
        <v>24</v>
      </c>
      <c r="B35" s="24" t="s">
        <v>27</v>
      </c>
      <c r="C35" s="49">
        <v>4048</v>
      </c>
      <c r="D35" s="49">
        <v>3723.6</v>
      </c>
      <c r="E35" s="29">
        <f t="shared" si="0"/>
        <v>91.98616600790514</v>
      </c>
    </row>
    <row r="36" spans="1:5" ht="31.5">
      <c r="A36" s="22">
        <f t="shared" si="2"/>
        <v>25</v>
      </c>
      <c r="B36" s="24" t="s">
        <v>28</v>
      </c>
      <c r="C36" s="32"/>
      <c r="D36" s="32"/>
      <c r="E36" s="29">
        <f t="shared" si="0"/>
        <v>0</v>
      </c>
    </row>
    <row r="37" spans="1:5" ht="63">
      <c r="A37" s="22">
        <f t="shared" si="2"/>
        <v>26</v>
      </c>
      <c r="B37" s="24" t="s">
        <v>29</v>
      </c>
      <c r="C37" s="32"/>
      <c r="D37" s="32"/>
      <c r="E37" s="29">
        <f t="shared" si="0"/>
        <v>0</v>
      </c>
    </row>
    <row r="38" spans="1:5" ht="47.25">
      <c r="A38" s="22">
        <f t="shared" si="2"/>
        <v>27</v>
      </c>
      <c r="B38" s="24" t="s">
        <v>30</v>
      </c>
      <c r="C38" s="32">
        <v>232</v>
      </c>
      <c r="D38" s="32">
        <v>245.1</v>
      </c>
      <c r="E38" s="29">
        <f t="shared" si="0"/>
        <v>105.64655172413792</v>
      </c>
    </row>
    <row r="39" spans="1:5" ht="47.25">
      <c r="A39" s="22">
        <f t="shared" si="2"/>
        <v>28</v>
      </c>
      <c r="B39" s="24" t="s">
        <v>31</v>
      </c>
      <c r="C39" s="32"/>
      <c r="D39" s="32"/>
      <c r="E39" s="29">
        <f t="shared" si="0"/>
        <v>0</v>
      </c>
    </row>
    <row r="40" spans="1:5" ht="31.5">
      <c r="A40" s="22">
        <f t="shared" si="2"/>
        <v>29</v>
      </c>
      <c r="B40" s="43" t="s">
        <v>32</v>
      </c>
      <c r="C40" s="32">
        <v>1871</v>
      </c>
      <c r="D40" s="32">
        <v>1756.9</v>
      </c>
      <c r="E40" s="29">
        <f t="shared" si="0"/>
        <v>93.90165686798504</v>
      </c>
    </row>
    <row r="41" spans="1:5" ht="31.5">
      <c r="A41" s="22">
        <f t="shared" si="2"/>
        <v>30</v>
      </c>
      <c r="B41" s="43" t="s">
        <v>33</v>
      </c>
      <c r="C41" s="32">
        <v>1100</v>
      </c>
      <c r="D41" s="32">
        <v>848.5</v>
      </c>
      <c r="E41" s="29">
        <f t="shared" si="0"/>
        <v>77.13636363636364</v>
      </c>
    </row>
    <row r="42" spans="1:5" ht="35.25" customHeight="1">
      <c r="A42" s="22">
        <f t="shared" si="2"/>
        <v>31</v>
      </c>
      <c r="B42" s="43" t="s">
        <v>34</v>
      </c>
      <c r="C42" s="32">
        <v>4258</v>
      </c>
      <c r="D42" s="32">
        <v>3103.9</v>
      </c>
      <c r="E42" s="29">
        <f t="shared" si="0"/>
        <v>72.89572569281353</v>
      </c>
    </row>
    <row r="43" spans="1:5" ht="15.75" customHeight="1">
      <c r="A43" s="22"/>
      <c r="B43" s="44"/>
      <c r="C43" s="32"/>
      <c r="D43" s="32"/>
      <c r="E43" s="29">
        <f t="shared" si="0"/>
        <v>0</v>
      </c>
    </row>
    <row r="44" spans="1:5" s="60" customFormat="1" ht="47.25">
      <c r="A44" s="56">
        <f>A42+1</f>
        <v>32</v>
      </c>
      <c r="B44" s="57" t="s">
        <v>35</v>
      </c>
      <c r="C44" s="58">
        <v>1560</v>
      </c>
      <c r="D44" s="58">
        <v>1586.1</v>
      </c>
      <c r="E44" s="59">
        <f t="shared" si="0"/>
        <v>101.67307692307692</v>
      </c>
    </row>
    <row r="45" spans="1:5" ht="63">
      <c r="A45" s="22">
        <f>1+A44</f>
        <v>33</v>
      </c>
      <c r="B45" s="24" t="s">
        <v>36</v>
      </c>
      <c r="C45" s="32">
        <v>70</v>
      </c>
      <c r="D45" s="32">
        <v>71.4</v>
      </c>
      <c r="E45" s="29">
        <f t="shared" si="0"/>
        <v>102</v>
      </c>
    </row>
    <row r="46" spans="1:5" ht="15.75">
      <c r="A46" s="22">
        <f>1+A45</f>
        <v>34</v>
      </c>
      <c r="B46" s="43" t="s">
        <v>37</v>
      </c>
      <c r="C46" s="32"/>
      <c r="D46" s="32"/>
      <c r="E46" s="29">
        <f t="shared" si="0"/>
        <v>0</v>
      </c>
    </row>
    <row r="47" spans="1:5" ht="31.5">
      <c r="A47" s="22">
        <f>1+A46</f>
        <v>35</v>
      </c>
      <c r="B47" s="43" t="s">
        <v>38</v>
      </c>
      <c r="C47" s="32">
        <v>4497</v>
      </c>
      <c r="D47" s="32">
        <v>4262.9</v>
      </c>
      <c r="E47" s="29">
        <f t="shared" si="0"/>
        <v>94.79430731598842</v>
      </c>
    </row>
    <row r="48" spans="1:5" ht="15.75">
      <c r="A48" s="22">
        <f>1+A47</f>
        <v>36</v>
      </c>
      <c r="B48" s="43" t="s">
        <v>39</v>
      </c>
      <c r="C48" s="32">
        <v>1022</v>
      </c>
      <c r="D48" s="32">
        <v>1200.7</v>
      </c>
      <c r="E48" s="29">
        <f t="shared" si="0"/>
        <v>117.4853228962818</v>
      </c>
    </row>
    <row r="49" spans="1:5" ht="15.75" customHeight="1">
      <c r="A49" s="22"/>
      <c r="B49" s="44"/>
      <c r="C49" s="32"/>
      <c r="D49" s="32"/>
      <c r="E49" s="29">
        <f t="shared" si="0"/>
        <v>0</v>
      </c>
    </row>
    <row r="50" spans="1:5" ht="15.75">
      <c r="A50" s="22">
        <f>A48+1</f>
        <v>37</v>
      </c>
      <c r="B50" s="24" t="s">
        <v>40</v>
      </c>
      <c r="C50" s="32"/>
      <c r="D50" s="63">
        <v>90.8</v>
      </c>
      <c r="E50" s="29">
        <f t="shared" si="0"/>
        <v>0</v>
      </c>
    </row>
    <row r="51" spans="1:5" ht="15.75">
      <c r="A51" s="22">
        <v>37</v>
      </c>
      <c r="B51" s="50" t="s">
        <v>41</v>
      </c>
      <c r="C51" s="51">
        <v>447771.5</v>
      </c>
      <c r="D51" s="51">
        <v>445410.9</v>
      </c>
      <c r="E51" s="29">
        <f t="shared" si="0"/>
        <v>99.47281146745605</v>
      </c>
    </row>
    <row r="52" spans="1:5" ht="47.25">
      <c r="A52" s="22">
        <f>1+A51</f>
        <v>38</v>
      </c>
      <c r="B52" s="50" t="s">
        <v>42</v>
      </c>
      <c r="C52" s="51">
        <v>441671.5</v>
      </c>
      <c r="D52" s="51">
        <v>441055.6</v>
      </c>
      <c r="E52" s="29">
        <f t="shared" si="0"/>
        <v>99.8605524694258</v>
      </c>
    </row>
    <row r="53" spans="1:5" ht="31.5">
      <c r="A53" s="22">
        <f>1+A52</f>
        <v>39</v>
      </c>
      <c r="B53" s="25" t="s">
        <v>43</v>
      </c>
      <c r="C53" s="42">
        <v>57900</v>
      </c>
      <c r="D53" s="42">
        <v>57900</v>
      </c>
      <c r="E53" s="29">
        <f t="shared" si="0"/>
        <v>100</v>
      </c>
    </row>
    <row r="54" spans="1:5" ht="15.75" customHeight="1">
      <c r="A54" s="22"/>
      <c r="B54" s="44"/>
      <c r="C54" s="32"/>
      <c r="D54" s="32"/>
      <c r="E54" s="29"/>
    </row>
    <row r="55" spans="1:5" ht="31.5">
      <c r="A55" s="22">
        <f>A53+1</f>
        <v>40</v>
      </c>
      <c r="B55" s="24" t="s">
        <v>44</v>
      </c>
      <c r="C55" s="32">
        <v>53061</v>
      </c>
      <c r="D55" s="32">
        <v>53061</v>
      </c>
      <c r="E55" s="29">
        <f t="shared" si="0"/>
        <v>100</v>
      </c>
    </row>
    <row r="56" spans="1:5" ht="15.75" customHeight="1">
      <c r="A56" s="22"/>
      <c r="B56" s="44"/>
      <c r="C56" s="32"/>
      <c r="D56" s="32"/>
      <c r="E56" s="29"/>
    </row>
    <row r="57" spans="1:5" ht="31.5">
      <c r="A57" s="22">
        <v>42</v>
      </c>
      <c r="B57" s="24" t="s">
        <v>45</v>
      </c>
      <c r="C57" s="32">
        <v>4839</v>
      </c>
      <c r="D57" s="32">
        <v>4839</v>
      </c>
      <c r="E57" s="29">
        <f t="shared" si="0"/>
        <v>100</v>
      </c>
    </row>
    <row r="58" spans="1:5" ht="15.75" customHeight="1">
      <c r="A58" s="22"/>
      <c r="B58" s="44"/>
      <c r="C58" s="32"/>
      <c r="D58" s="32"/>
      <c r="E58" s="29"/>
    </row>
    <row r="59" spans="1:5" ht="31.5">
      <c r="A59" s="22">
        <v>43</v>
      </c>
      <c r="B59" s="24" t="s">
        <v>46</v>
      </c>
      <c r="C59" s="32"/>
      <c r="D59" s="32"/>
      <c r="E59" s="29">
        <f t="shared" si="0"/>
        <v>0</v>
      </c>
    </row>
    <row r="60" spans="1:5" ht="18.75" customHeight="1">
      <c r="A60" s="22">
        <v>47</v>
      </c>
      <c r="B60" s="48" t="s">
        <v>47</v>
      </c>
      <c r="C60" s="32"/>
      <c r="D60" s="32"/>
      <c r="E60" s="29"/>
    </row>
    <row r="61" spans="1:5" ht="47.25">
      <c r="A61" s="22">
        <v>48</v>
      </c>
      <c r="B61" s="52" t="s">
        <v>48</v>
      </c>
      <c r="C61" s="62">
        <v>91563.3</v>
      </c>
      <c r="D61" s="61">
        <v>91284.4</v>
      </c>
      <c r="E61" s="29">
        <f t="shared" si="0"/>
        <v>99.69540197874038</v>
      </c>
    </row>
    <row r="62" spans="1:5" ht="12.75" customHeight="1">
      <c r="A62" s="53"/>
      <c r="B62" s="54"/>
      <c r="C62" s="55"/>
      <c r="D62" s="28"/>
      <c r="E62" s="29"/>
    </row>
    <row r="63" spans="1:5" ht="33" customHeight="1">
      <c r="A63" s="22">
        <v>50</v>
      </c>
      <c r="B63" s="23" t="s">
        <v>49</v>
      </c>
      <c r="C63" s="28">
        <v>292208.2</v>
      </c>
      <c r="D63" s="28">
        <v>291871.2</v>
      </c>
      <c r="E63" s="29">
        <f t="shared" si="0"/>
        <v>99.88467127205875</v>
      </c>
    </row>
    <row r="64" spans="1:5" ht="31.5">
      <c r="A64" s="22">
        <v>65</v>
      </c>
      <c r="B64" s="23" t="s">
        <v>50</v>
      </c>
      <c r="C64" s="28"/>
      <c r="D64" s="28"/>
      <c r="E64" s="29">
        <f>IF(C64&gt;0,D64/C64*100,0)</f>
        <v>0</v>
      </c>
    </row>
    <row r="65" spans="1:5" ht="72" customHeight="1">
      <c r="A65" s="22">
        <v>71</v>
      </c>
      <c r="B65" s="25" t="s">
        <v>51</v>
      </c>
      <c r="C65" s="42"/>
      <c r="D65" s="42"/>
      <c r="E65" s="29">
        <f>IF(C65&gt;0,D65/C65*100,0)</f>
        <v>0</v>
      </c>
    </row>
    <row r="66" spans="1:5" ht="15.75">
      <c r="A66" s="22">
        <v>73</v>
      </c>
      <c r="B66" s="23" t="s">
        <v>52</v>
      </c>
      <c r="C66" s="30">
        <f>(C51+C11)</f>
        <v>781915.5</v>
      </c>
      <c r="D66" s="30">
        <f>(D51+D11)</f>
        <v>770187.2</v>
      </c>
      <c r="E66" s="29">
        <f>IF(C66&gt;0,D66/C66*100,0)</f>
        <v>98.50005531288227</v>
      </c>
    </row>
    <row r="67" spans="1:5" ht="15.75" customHeight="1">
      <c r="A67" s="64" t="s">
        <v>53</v>
      </c>
      <c r="B67" s="65"/>
      <c r="C67" s="65"/>
      <c r="D67" s="65"/>
      <c r="E67" s="66"/>
    </row>
    <row r="68" spans="1:5" ht="15.75">
      <c r="A68" s="22">
        <v>74</v>
      </c>
      <c r="B68" s="23" t="s">
        <v>54</v>
      </c>
      <c r="C68" s="28">
        <f>C69+C70+C71+C72+C73+C74+C75+C76+C77</f>
        <v>56372.7</v>
      </c>
      <c r="D68" s="28">
        <f>D69+D70+D71+D72+D73+D74+D75+D76+D77</f>
        <v>53284.8</v>
      </c>
      <c r="E68" s="31">
        <f>IF(C68&gt;0,D68/C68*100,0)</f>
        <v>94.52234858362294</v>
      </c>
    </row>
    <row r="69" spans="1:5" ht="31.5">
      <c r="A69" s="22">
        <v>75</v>
      </c>
      <c r="B69" s="24" t="s">
        <v>55</v>
      </c>
      <c r="C69" s="32">
        <v>1635.8</v>
      </c>
      <c r="D69" s="32">
        <v>1576.2</v>
      </c>
      <c r="E69" s="31">
        <f aca="true" t="shared" si="3" ref="E69:E128">IF(C69&gt;0,D69/C69*100,0)</f>
        <v>96.35652280229857</v>
      </c>
    </row>
    <row r="70" spans="1:5" ht="47.25">
      <c r="A70" s="22">
        <v>76</v>
      </c>
      <c r="B70" s="24" t="s">
        <v>56</v>
      </c>
      <c r="C70" s="32">
        <v>2669.6</v>
      </c>
      <c r="D70" s="32">
        <v>2535.3</v>
      </c>
      <c r="E70" s="31">
        <f t="shared" si="3"/>
        <v>94.96928378783339</v>
      </c>
    </row>
    <row r="71" spans="1:5" ht="15.75">
      <c r="A71" s="22">
        <v>77</v>
      </c>
      <c r="B71" s="24" t="s">
        <v>57</v>
      </c>
      <c r="C71" s="32">
        <v>31915.3</v>
      </c>
      <c r="D71" s="32">
        <v>30040.4</v>
      </c>
      <c r="E71" s="31">
        <f t="shared" si="3"/>
        <v>94.1253881367244</v>
      </c>
    </row>
    <row r="72" spans="1:5" ht="15.75">
      <c r="A72" s="22">
        <v>78</v>
      </c>
      <c r="B72" s="24" t="s">
        <v>58</v>
      </c>
      <c r="C72" s="32"/>
      <c r="D72" s="32"/>
      <c r="E72" s="31">
        <f t="shared" si="3"/>
        <v>0</v>
      </c>
    </row>
    <row r="73" spans="1:5" ht="47.25">
      <c r="A73" s="22">
        <v>79</v>
      </c>
      <c r="B73" s="24" t="s">
        <v>59</v>
      </c>
      <c r="C73" s="37">
        <v>10725.4</v>
      </c>
      <c r="D73" s="37">
        <v>10181.2</v>
      </c>
      <c r="E73" s="39">
        <f t="shared" si="3"/>
        <v>94.92606336360416</v>
      </c>
    </row>
    <row r="74" spans="1:5" ht="15.75">
      <c r="A74" s="22">
        <v>80</v>
      </c>
      <c r="B74" s="24" t="s">
        <v>60</v>
      </c>
      <c r="C74" s="35"/>
      <c r="D74" s="35"/>
      <c r="E74" s="31">
        <f t="shared" si="3"/>
        <v>0</v>
      </c>
    </row>
    <row r="75" spans="1:5" ht="15.75">
      <c r="A75" s="22">
        <v>81</v>
      </c>
      <c r="B75" s="24" t="s">
        <v>61</v>
      </c>
      <c r="C75" s="32"/>
      <c r="D75" s="32"/>
      <c r="E75" s="31">
        <f t="shared" si="3"/>
        <v>0</v>
      </c>
    </row>
    <row r="76" spans="1:5" ht="31.5">
      <c r="A76" s="22">
        <v>82</v>
      </c>
      <c r="B76" s="24" t="s">
        <v>62</v>
      </c>
      <c r="C76" s="32"/>
      <c r="D76" s="32"/>
      <c r="E76" s="31">
        <f t="shared" si="3"/>
        <v>0</v>
      </c>
    </row>
    <row r="77" spans="1:5" ht="15.75">
      <c r="A77" s="22">
        <v>83</v>
      </c>
      <c r="B77" s="24" t="s">
        <v>63</v>
      </c>
      <c r="C77" s="32">
        <v>9426.6</v>
      </c>
      <c r="D77" s="32">
        <v>8951.7</v>
      </c>
      <c r="E77" s="31">
        <f t="shared" si="3"/>
        <v>94.9621284450385</v>
      </c>
    </row>
    <row r="78" spans="1:5" ht="15.75">
      <c r="A78" s="22">
        <v>84</v>
      </c>
      <c r="B78" s="25" t="s">
        <v>64</v>
      </c>
      <c r="C78" s="28">
        <f>C79+C80</f>
        <v>0</v>
      </c>
      <c r="D78" s="28">
        <f>D79+D80</f>
        <v>0</v>
      </c>
      <c r="E78" s="31">
        <f t="shared" si="3"/>
        <v>0</v>
      </c>
    </row>
    <row r="79" spans="1:5" ht="15.75">
      <c r="A79" s="22">
        <v>85</v>
      </c>
      <c r="B79" s="26" t="s">
        <v>65</v>
      </c>
      <c r="C79" s="32"/>
      <c r="D79" s="32"/>
      <c r="E79" s="31">
        <f t="shared" si="3"/>
        <v>0</v>
      </c>
    </row>
    <row r="80" spans="1:5" ht="15.75">
      <c r="A80" s="22">
        <v>86</v>
      </c>
      <c r="B80" s="26" t="s">
        <v>66</v>
      </c>
      <c r="C80" s="32"/>
      <c r="D80" s="32"/>
      <c r="E80" s="31">
        <f t="shared" si="3"/>
        <v>0</v>
      </c>
    </row>
    <row r="81" spans="1:5" ht="31.5">
      <c r="A81" s="22">
        <v>87</v>
      </c>
      <c r="B81" s="25" t="s">
        <v>67</v>
      </c>
      <c r="C81" s="28">
        <f>C82+C84+C85+C86+C83</f>
        <v>3859.3999999999996</v>
      </c>
      <c r="D81" s="28">
        <f>D82+D84+D85+D86+D83</f>
        <v>3648.8</v>
      </c>
      <c r="E81" s="31">
        <f t="shared" si="3"/>
        <v>94.54319324247294</v>
      </c>
    </row>
    <row r="82" spans="1:5" ht="15.75">
      <c r="A82" s="22">
        <v>88</v>
      </c>
      <c r="B82" s="26" t="s">
        <v>68</v>
      </c>
      <c r="C82" s="32"/>
      <c r="D82" s="32"/>
      <c r="E82" s="31">
        <f t="shared" si="3"/>
        <v>0</v>
      </c>
    </row>
    <row r="83" spans="1:5" ht="15.75">
      <c r="A83" s="22">
        <v>89</v>
      </c>
      <c r="B83" s="26" t="s">
        <v>69</v>
      </c>
      <c r="C83" s="32">
        <v>1864.6</v>
      </c>
      <c r="D83" s="32">
        <v>1864.6</v>
      </c>
      <c r="E83" s="31">
        <f t="shared" si="3"/>
        <v>100</v>
      </c>
    </row>
    <row r="84" spans="1:5" ht="47.25">
      <c r="A84" s="22">
        <v>90</v>
      </c>
      <c r="B84" s="26" t="s">
        <v>70</v>
      </c>
      <c r="C84" s="32">
        <v>1904.5</v>
      </c>
      <c r="D84" s="32">
        <v>1722.4</v>
      </c>
      <c r="E84" s="31">
        <f t="shared" si="3"/>
        <v>90.43843528485166</v>
      </c>
    </row>
    <row r="85" spans="1:5" ht="15.75">
      <c r="A85" s="22">
        <v>91</v>
      </c>
      <c r="B85" s="26" t="s">
        <v>71</v>
      </c>
      <c r="C85" s="35"/>
      <c r="D85" s="35"/>
      <c r="E85" s="31">
        <f t="shared" si="3"/>
        <v>0</v>
      </c>
    </row>
    <row r="86" spans="1:5" ht="31.5">
      <c r="A86" s="22">
        <v>92</v>
      </c>
      <c r="B86" s="26" t="s">
        <v>72</v>
      </c>
      <c r="C86" s="32">
        <v>90.3</v>
      </c>
      <c r="D86" s="32">
        <v>61.8</v>
      </c>
      <c r="E86" s="31">
        <f t="shared" si="3"/>
        <v>68.43853820598007</v>
      </c>
    </row>
    <row r="87" spans="1:5" ht="15.75">
      <c r="A87" s="22">
        <v>93</v>
      </c>
      <c r="B87" s="23" t="s">
        <v>73</v>
      </c>
      <c r="C87" s="28">
        <f>C88+C89+C90+C91+C92+C93+C94+C95+C96+C97</f>
        <v>49529.6</v>
      </c>
      <c r="D87" s="28">
        <f>D88+D89+D90+D91+D92+D93+D94+D95+D96+D97</f>
        <v>45034.799999999996</v>
      </c>
      <c r="E87" s="31">
        <f t="shared" si="3"/>
        <v>90.92502261274066</v>
      </c>
    </row>
    <row r="88" spans="1:5" ht="15.75">
      <c r="A88" s="22">
        <v>94</v>
      </c>
      <c r="B88" s="24" t="s">
        <v>74</v>
      </c>
      <c r="C88" s="34"/>
      <c r="D88" s="34"/>
      <c r="E88" s="31">
        <f t="shared" si="3"/>
        <v>0</v>
      </c>
    </row>
    <row r="89" spans="1:5" ht="15.75">
      <c r="A89" s="22">
        <v>95</v>
      </c>
      <c r="B89" s="24" t="s">
        <v>75</v>
      </c>
      <c r="C89" s="32"/>
      <c r="D89" s="32"/>
      <c r="E89" s="31">
        <f t="shared" si="3"/>
        <v>0</v>
      </c>
    </row>
    <row r="90" spans="1:5" ht="15.75">
      <c r="A90" s="22">
        <v>96</v>
      </c>
      <c r="B90" s="24" t="s">
        <v>76</v>
      </c>
      <c r="C90" s="32"/>
      <c r="D90" s="32"/>
      <c r="E90" s="31">
        <f t="shared" si="3"/>
        <v>0</v>
      </c>
    </row>
    <row r="91" spans="1:5" ht="15.75">
      <c r="A91" s="22">
        <v>97</v>
      </c>
      <c r="B91" s="24" t="s">
        <v>77</v>
      </c>
      <c r="C91" s="32"/>
      <c r="D91" s="32"/>
      <c r="E91" s="31">
        <f t="shared" si="3"/>
        <v>0</v>
      </c>
    </row>
    <row r="92" spans="1:5" ht="15.75">
      <c r="A92" s="22">
        <v>98</v>
      </c>
      <c r="B92" s="24" t="s">
        <v>78</v>
      </c>
      <c r="C92" s="32"/>
      <c r="D92" s="32"/>
      <c r="E92" s="31">
        <f t="shared" si="3"/>
        <v>0</v>
      </c>
    </row>
    <row r="93" spans="1:5" ht="15.75">
      <c r="A93" s="22">
        <v>99</v>
      </c>
      <c r="B93" s="24" t="s">
        <v>79</v>
      </c>
      <c r="C93" s="32"/>
      <c r="D93" s="32"/>
      <c r="E93" s="31">
        <f t="shared" si="3"/>
        <v>0</v>
      </c>
    </row>
    <row r="94" spans="1:5" ht="15.75">
      <c r="A94" s="22">
        <v>100</v>
      </c>
      <c r="B94" s="24" t="s">
        <v>80</v>
      </c>
      <c r="C94" s="35">
        <v>20.5</v>
      </c>
      <c r="D94" s="35">
        <v>20.5</v>
      </c>
      <c r="E94" s="31">
        <f t="shared" si="3"/>
        <v>100</v>
      </c>
    </row>
    <row r="95" spans="1:5" ht="15.75">
      <c r="A95" s="22">
        <f aca="true" t="shared" si="4" ref="A95:A132">1+A94</f>
        <v>101</v>
      </c>
      <c r="B95" s="24" t="s">
        <v>81</v>
      </c>
      <c r="C95" s="35">
        <v>38575.6</v>
      </c>
      <c r="D95" s="35">
        <v>34189.2</v>
      </c>
      <c r="E95" s="31">
        <f t="shared" si="3"/>
        <v>88.62908159562004</v>
      </c>
    </row>
    <row r="96" spans="1:5" ht="15.75">
      <c r="A96" s="22">
        <f t="shared" si="4"/>
        <v>102</v>
      </c>
      <c r="B96" s="24" t="s">
        <v>82</v>
      </c>
      <c r="C96" s="32"/>
      <c r="D96" s="32"/>
      <c r="E96" s="31">
        <f t="shared" si="3"/>
        <v>0</v>
      </c>
    </row>
    <row r="97" spans="1:5" ht="31.5">
      <c r="A97" s="22">
        <f t="shared" si="4"/>
        <v>103</v>
      </c>
      <c r="B97" s="24" t="s">
        <v>83</v>
      </c>
      <c r="C97" s="32">
        <v>10933.5</v>
      </c>
      <c r="D97" s="32">
        <v>10825.1</v>
      </c>
      <c r="E97" s="31">
        <f t="shared" si="3"/>
        <v>99.00855169890703</v>
      </c>
    </row>
    <row r="98" spans="1:5" ht="15.75">
      <c r="A98" s="22">
        <f t="shared" si="4"/>
        <v>104</v>
      </c>
      <c r="B98" s="23" t="s">
        <v>84</v>
      </c>
      <c r="C98" s="28">
        <f>C99+C100+C101+C102</f>
        <v>109339.7</v>
      </c>
      <c r="D98" s="28">
        <f>D99+D100+D101+D102</f>
        <v>102036.2</v>
      </c>
      <c r="E98" s="31">
        <f t="shared" si="3"/>
        <v>93.32035847912515</v>
      </c>
    </row>
    <row r="99" spans="1:5" ht="15.75">
      <c r="A99" s="22">
        <f t="shared" si="4"/>
        <v>105</v>
      </c>
      <c r="B99" s="24" t="s">
        <v>85</v>
      </c>
      <c r="C99" s="32">
        <v>16174.7</v>
      </c>
      <c r="D99" s="32">
        <v>16174.6</v>
      </c>
      <c r="E99" s="31">
        <f t="shared" si="3"/>
        <v>99.99938175051159</v>
      </c>
    </row>
    <row r="100" spans="1:5" ht="15.75">
      <c r="A100" s="22">
        <f t="shared" si="4"/>
        <v>106</v>
      </c>
      <c r="B100" s="24" t="s">
        <v>86</v>
      </c>
      <c r="C100" s="32">
        <v>37988.4</v>
      </c>
      <c r="D100" s="32">
        <v>37987.1</v>
      </c>
      <c r="E100" s="31">
        <f t="shared" si="3"/>
        <v>99.99657790272819</v>
      </c>
    </row>
    <row r="101" spans="1:5" ht="15.75">
      <c r="A101" s="22">
        <f t="shared" si="4"/>
        <v>107</v>
      </c>
      <c r="B101" s="24" t="s">
        <v>87</v>
      </c>
      <c r="C101" s="32">
        <v>38869.9</v>
      </c>
      <c r="D101" s="32">
        <v>32933</v>
      </c>
      <c r="E101" s="31">
        <f t="shared" si="3"/>
        <v>84.72622774949254</v>
      </c>
    </row>
    <row r="102" spans="1:5" ht="31.5">
      <c r="A102" s="22">
        <f t="shared" si="4"/>
        <v>108</v>
      </c>
      <c r="B102" s="24" t="s">
        <v>88</v>
      </c>
      <c r="C102" s="32">
        <v>16306.7</v>
      </c>
      <c r="D102" s="32">
        <v>14941.5</v>
      </c>
      <c r="E102" s="31">
        <f t="shared" si="3"/>
        <v>91.62798113658802</v>
      </c>
    </row>
    <row r="103" spans="1:5" ht="15.75">
      <c r="A103" s="22">
        <f t="shared" si="4"/>
        <v>109</v>
      </c>
      <c r="B103" s="23" t="s">
        <v>89</v>
      </c>
      <c r="C103" s="28"/>
      <c r="D103" s="28"/>
      <c r="E103" s="31">
        <f t="shared" si="3"/>
        <v>0</v>
      </c>
    </row>
    <row r="104" spans="1:5" ht="15.75">
      <c r="A104" s="22">
        <f t="shared" si="4"/>
        <v>110</v>
      </c>
      <c r="B104" s="23" t="s">
        <v>90</v>
      </c>
      <c r="C104" s="28">
        <f>C105+C106+C107+C108+C109+C110+C111+C112+C113</f>
        <v>430899.3</v>
      </c>
      <c r="D104" s="28">
        <f>D105+D106+D107+D108+D109+D110+D111+D112+D113</f>
        <v>428993.8</v>
      </c>
      <c r="E104" s="31">
        <f t="shared" si="3"/>
        <v>99.55778531086034</v>
      </c>
    </row>
    <row r="105" spans="1:5" ht="15.75">
      <c r="A105" s="22">
        <f t="shared" si="4"/>
        <v>111</v>
      </c>
      <c r="B105" s="24" t="s">
        <v>91</v>
      </c>
      <c r="C105" s="35">
        <v>154485.3</v>
      </c>
      <c r="D105" s="35">
        <v>154355.3</v>
      </c>
      <c r="E105" s="31">
        <f t="shared" si="3"/>
        <v>99.91584959863495</v>
      </c>
    </row>
    <row r="106" spans="1:5" ht="15.75">
      <c r="A106" s="22">
        <f t="shared" si="4"/>
        <v>112</v>
      </c>
      <c r="B106" s="24" t="s">
        <v>92</v>
      </c>
      <c r="C106" s="36">
        <v>196166.9</v>
      </c>
      <c r="D106" s="36">
        <v>195839.5</v>
      </c>
      <c r="E106" s="31">
        <f t="shared" si="3"/>
        <v>99.8331013030231</v>
      </c>
    </row>
    <row r="107" spans="1:5" ht="15.75">
      <c r="A107" s="22">
        <f t="shared" si="4"/>
        <v>113</v>
      </c>
      <c r="B107" s="24" t="s">
        <v>93</v>
      </c>
      <c r="C107" s="36"/>
      <c r="D107" s="36"/>
      <c r="E107" s="31">
        <f t="shared" si="3"/>
        <v>0</v>
      </c>
    </row>
    <row r="108" spans="1:5" ht="15.75">
      <c r="A108" s="22">
        <f t="shared" si="4"/>
        <v>114</v>
      </c>
      <c r="B108" s="24" t="s">
        <v>94</v>
      </c>
      <c r="C108" s="36"/>
      <c r="D108" s="36"/>
      <c r="E108" s="31">
        <f t="shared" si="3"/>
        <v>0</v>
      </c>
    </row>
    <row r="109" spans="1:5" ht="31.5">
      <c r="A109" s="22">
        <f t="shared" si="4"/>
        <v>115</v>
      </c>
      <c r="B109" s="24" t="s">
        <v>95</v>
      </c>
      <c r="C109" s="36"/>
      <c r="D109" s="36"/>
      <c r="E109" s="31">
        <f t="shared" si="3"/>
        <v>0</v>
      </c>
    </row>
    <row r="110" spans="1:5" ht="31.5">
      <c r="A110" s="22">
        <f>1+A109</f>
        <v>116</v>
      </c>
      <c r="B110" s="24" t="s">
        <v>96</v>
      </c>
      <c r="C110" s="32"/>
      <c r="D110" s="32"/>
      <c r="E110" s="31">
        <f t="shared" si="3"/>
        <v>0</v>
      </c>
    </row>
    <row r="111" spans="1:5" ht="15.75">
      <c r="A111" s="22"/>
      <c r="B111" s="24" t="s">
        <v>137</v>
      </c>
      <c r="C111" s="32">
        <v>46039.4</v>
      </c>
      <c r="D111" s="32">
        <v>45273.5</v>
      </c>
      <c r="E111" s="31">
        <f t="shared" si="3"/>
        <v>98.33642488824789</v>
      </c>
    </row>
    <row r="112" spans="1:5" ht="15.75">
      <c r="A112" s="22">
        <f>1+A110</f>
        <v>117</v>
      </c>
      <c r="B112" s="24" t="s">
        <v>97</v>
      </c>
      <c r="C112" s="32">
        <v>3921.5</v>
      </c>
      <c r="D112" s="32">
        <v>3915.4</v>
      </c>
      <c r="E112" s="31">
        <f t="shared" si="3"/>
        <v>99.84444727782737</v>
      </c>
    </row>
    <row r="113" spans="1:5" ht="15.75">
      <c r="A113" s="22">
        <f t="shared" si="4"/>
        <v>118</v>
      </c>
      <c r="B113" s="24" t="s">
        <v>98</v>
      </c>
      <c r="C113" s="37">
        <v>30286.2</v>
      </c>
      <c r="D113" s="37">
        <v>29610.1</v>
      </c>
      <c r="E113" s="31">
        <f t="shared" si="3"/>
        <v>97.76763014178074</v>
      </c>
    </row>
    <row r="114" spans="1:5" ht="31.5">
      <c r="A114" s="22">
        <f t="shared" si="4"/>
        <v>119</v>
      </c>
      <c r="B114" s="23" t="s">
        <v>99</v>
      </c>
      <c r="C114" s="28">
        <f>C115+C116+C117</f>
        <v>64159.7</v>
      </c>
      <c r="D114" s="28">
        <f>D115+D116+D117</f>
        <v>60937.399999999994</v>
      </c>
      <c r="E114" s="31">
        <f t="shared" si="3"/>
        <v>94.97768848669803</v>
      </c>
    </row>
    <row r="115" spans="1:5" ht="15.75">
      <c r="A115" s="22">
        <f t="shared" si="4"/>
        <v>120</v>
      </c>
      <c r="B115" s="24" t="s">
        <v>100</v>
      </c>
      <c r="C115" s="32">
        <v>51090.9</v>
      </c>
      <c r="D115" s="32">
        <v>47904.1</v>
      </c>
      <c r="E115" s="31">
        <f t="shared" si="3"/>
        <v>93.76248999332562</v>
      </c>
    </row>
    <row r="116" spans="1:5" ht="15.75">
      <c r="A116" s="22">
        <f t="shared" si="4"/>
        <v>121</v>
      </c>
      <c r="B116" s="24" t="s">
        <v>101</v>
      </c>
      <c r="C116" s="32"/>
      <c r="D116" s="32"/>
      <c r="E116" s="31">
        <f t="shared" si="3"/>
        <v>0</v>
      </c>
    </row>
    <row r="117" spans="1:5" ht="33" customHeight="1">
      <c r="A117" s="22">
        <v>122</v>
      </c>
      <c r="B117" s="24" t="s">
        <v>102</v>
      </c>
      <c r="C117" s="37">
        <v>13068.8</v>
      </c>
      <c r="D117" s="37">
        <v>13033.3</v>
      </c>
      <c r="E117" s="39">
        <f t="shared" si="3"/>
        <v>99.72836067580803</v>
      </c>
    </row>
    <row r="118" spans="1:5" ht="15.75">
      <c r="A118" s="22">
        <v>123</v>
      </c>
      <c r="B118" s="23" t="s">
        <v>103</v>
      </c>
      <c r="C118" s="28">
        <f>C119+C120+C121+C122+C123+C124+C125+C126</f>
        <v>14</v>
      </c>
      <c r="D118" s="28">
        <f>D119+D120+D121+D122+D123+D124+D125+D126</f>
        <v>12.5</v>
      </c>
      <c r="E118" s="31">
        <f t="shared" si="3"/>
        <v>89.28571428571429</v>
      </c>
    </row>
    <row r="119" spans="1:5" ht="15.75">
      <c r="A119" s="22">
        <f t="shared" si="4"/>
        <v>124</v>
      </c>
      <c r="B119" s="24" t="s">
        <v>104</v>
      </c>
      <c r="C119" s="32"/>
      <c r="D119" s="32"/>
      <c r="E119" s="31">
        <f t="shared" si="3"/>
        <v>0</v>
      </c>
    </row>
    <row r="120" spans="1:5" ht="15.75">
      <c r="A120" s="22">
        <f t="shared" si="4"/>
        <v>125</v>
      </c>
      <c r="B120" s="24" t="s">
        <v>105</v>
      </c>
      <c r="C120" s="32"/>
      <c r="D120" s="32"/>
      <c r="E120" s="31">
        <f t="shared" si="3"/>
        <v>0</v>
      </c>
    </row>
    <row r="121" spans="1:5" ht="31.5">
      <c r="A121" s="22">
        <f t="shared" si="4"/>
        <v>126</v>
      </c>
      <c r="B121" s="24" t="s">
        <v>106</v>
      </c>
      <c r="C121" s="32"/>
      <c r="D121" s="32"/>
      <c r="E121" s="31">
        <f t="shared" si="3"/>
        <v>0</v>
      </c>
    </row>
    <row r="122" spans="1:5" ht="15.75">
      <c r="A122" s="22">
        <f t="shared" si="4"/>
        <v>127</v>
      </c>
      <c r="B122" s="24" t="s">
        <v>107</v>
      </c>
      <c r="C122" s="32"/>
      <c r="D122" s="32"/>
      <c r="E122" s="31">
        <f t="shared" si="3"/>
        <v>0</v>
      </c>
    </row>
    <row r="123" spans="1:5" ht="15.75">
      <c r="A123" s="22">
        <f t="shared" si="4"/>
        <v>128</v>
      </c>
      <c r="B123" s="24" t="s">
        <v>108</v>
      </c>
      <c r="C123" s="32"/>
      <c r="D123" s="32"/>
      <c r="E123" s="31">
        <f t="shared" si="3"/>
        <v>0</v>
      </c>
    </row>
    <row r="124" spans="1:5" ht="31.5">
      <c r="A124" s="22">
        <f t="shared" si="4"/>
        <v>129</v>
      </c>
      <c r="B124" s="24" t="s">
        <v>109</v>
      </c>
      <c r="C124" s="32"/>
      <c r="D124" s="32"/>
      <c r="E124" s="31">
        <f t="shared" si="3"/>
        <v>0</v>
      </c>
    </row>
    <row r="125" spans="1:5" ht="15.75">
      <c r="A125" s="22">
        <f t="shared" si="4"/>
        <v>130</v>
      </c>
      <c r="B125" s="24" t="s">
        <v>110</v>
      </c>
      <c r="C125" s="32"/>
      <c r="D125" s="32"/>
      <c r="E125" s="31">
        <f t="shared" si="3"/>
        <v>0</v>
      </c>
    </row>
    <row r="126" spans="1:5" ht="15.75">
      <c r="A126" s="22">
        <v>131</v>
      </c>
      <c r="B126" s="24" t="s">
        <v>111</v>
      </c>
      <c r="C126" s="37">
        <v>14</v>
      </c>
      <c r="D126" s="37">
        <v>12.5</v>
      </c>
      <c r="E126" s="31">
        <f t="shared" si="3"/>
        <v>89.28571428571429</v>
      </c>
    </row>
    <row r="127" spans="1:5" ht="15.75">
      <c r="A127" s="22">
        <v>132</v>
      </c>
      <c r="B127" s="23" t="s">
        <v>112</v>
      </c>
      <c r="C127" s="28">
        <f>C128+C129+C130+C131+C132</f>
        <v>43597.399999999994</v>
      </c>
      <c r="D127" s="28">
        <f>D128+D129+D130+D131+D132</f>
        <v>43252.2</v>
      </c>
      <c r="E127" s="31">
        <f t="shared" si="3"/>
        <v>99.20820966387905</v>
      </c>
    </row>
    <row r="128" spans="1:5" ht="15.75">
      <c r="A128" s="22">
        <v>133</v>
      </c>
      <c r="B128" s="24" t="s">
        <v>113</v>
      </c>
      <c r="C128" s="32">
        <v>6019</v>
      </c>
      <c r="D128" s="32">
        <v>6013</v>
      </c>
      <c r="E128" s="31">
        <f t="shared" si="3"/>
        <v>99.90031566705433</v>
      </c>
    </row>
    <row r="129" spans="1:5" ht="15.75">
      <c r="A129" s="22">
        <v>134</v>
      </c>
      <c r="B129" s="24" t="s">
        <v>114</v>
      </c>
      <c r="C129" s="32"/>
      <c r="D129" s="32"/>
      <c r="E129" s="31">
        <f>IF(C129&gt;0,D129/C129*100,0)</f>
        <v>0</v>
      </c>
    </row>
    <row r="130" spans="1:5" ht="15.75">
      <c r="A130" s="22">
        <f t="shared" si="4"/>
        <v>135</v>
      </c>
      <c r="B130" s="24" t="s">
        <v>115</v>
      </c>
      <c r="C130" s="32">
        <v>10743.8</v>
      </c>
      <c r="D130" s="32">
        <v>10741.5</v>
      </c>
      <c r="E130" s="31">
        <f>IF(C130&gt;0,D130/C130*100,0)</f>
        <v>99.97859230439883</v>
      </c>
    </row>
    <row r="131" spans="1:5" ht="15.75">
      <c r="A131" s="22">
        <f t="shared" si="4"/>
        <v>136</v>
      </c>
      <c r="B131" s="24" t="s">
        <v>116</v>
      </c>
      <c r="C131" s="32">
        <v>26174.6</v>
      </c>
      <c r="D131" s="32">
        <v>25837.7</v>
      </c>
      <c r="E131" s="31">
        <f>IF(C131&gt;0,D131/C131*100,0)</f>
        <v>98.71287431326554</v>
      </c>
    </row>
    <row r="132" spans="1:5" ht="15.75">
      <c r="A132" s="22">
        <f t="shared" si="4"/>
        <v>137</v>
      </c>
      <c r="B132" s="24" t="s">
        <v>117</v>
      </c>
      <c r="C132" s="37">
        <v>660</v>
      </c>
      <c r="D132" s="37">
        <v>660</v>
      </c>
      <c r="E132" s="31">
        <f>IF(C132&gt;0,D132/C132*100,0)</f>
        <v>100</v>
      </c>
    </row>
    <row r="133" spans="1:5" ht="15.75">
      <c r="A133" s="22">
        <v>138</v>
      </c>
      <c r="B133" s="23" t="s">
        <v>118</v>
      </c>
      <c r="C133" s="30">
        <f>C134+C135+C138+C136+C137</f>
        <v>43482.09999999999</v>
      </c>
      <c r="D133" s="30">
        <f>D134+D135+D138+D136+D137</f>
        <v>43381.799999999996</v>
      </c>
      <c r="E133" s="31">
        <f aca="true" t="shared" si="5" ref="E133:E143">IF(C133&gt;0,D133/C133*100,0)</f>
        <v>99.76933036812851</v>
      </c>
    </row>
    <row r="134" spans="1:5" ht="15.75">
      <c r="A134" s="22">
        <v>139</v>
      </c>
      <c r="B134" s="24" t="s">
        <v>119</v>
      </c>
      <c r="C134" s="37">
        <v>38433.2</v>
      </c>
      <c r="D134" s="37">
        <v>38336.7</v>
      </c>
      <c r="E134" s="31">
        <f t="shared" si="5"/>
        <v>99.74891500057242</v>
      </c>
    </row>
    <row r="135" spans="1:5" ht="15.75">
      <c r="A135" s="22">
        <v>140</v>
      </c>
      <c r="B135" s="24" t="s">
        <v>120</v>
      </c>
      <c r="C135" s="37">
        <v>2454.2</v>
      </c>
      <c r="D135" s="37">
        <v>2453.6</v>
      </c>
      <c r="E135" s="31">
        <f t="shared" si="5"/>
        <v>99.97555211474209</v>
      </c>
    </row>
    <row r="136" spans="1:5" ht="15.75">
      <c r="A136" s="22">
        <v>141</v>
      </c>
      <c r="B136" s="24" t="s">
        <v>121</v>
      </c>
      <c r="C136" s="37">
        <v>0</v>
      </c>
      <c r="D136" s="37">
        <v>0</v>
      </c>
      <c r="E136" s="31">
        <f t="shared" si="5"/>
        <v>0</v>
      </c>
    </row>
    <row r="137" spans="1:5" ht="31.5">
      <c r="A137" s="22">
        <v>142</v>
      </c>
      <c r="B137" s="24" t="s">
        <v>122</v>
      </c>
      <c r="C137" s="33"/>
      <c r="D137" s="33"/>
      <c r="E137" s="31">
        <f t="shared" si="5"/>
        <v>0</v>
      </c>
    </row>
    <row r="138" spans="1:5" ht="31.5">
      <c r="A138" s="22">
        <v>143</v>
      </c>
      <c r="B138" s="24" t="s">
        <v>123</v>
      </c>
      <c r="C138" s="37">
        <v>2594.7</v>
      </c>
      <c r="D138" s="37">
        <v>2591.5</v>
      </c>
      <c r="E138" s="31">
        <f t="shared" si="5"/>
        <v>99.87667167687981</v>
      </c>
    </row>
    <row r="139" spans="1:5" ht="15.75">
      <c r="A139" s="22">
        <v>144</v>
      </c>
      <c r="B139" s="23" t="s">
        <v>124</v>
      </c>
      <c r="C139" s="38">
        <f>C140+C141+C142</f>
        <v>0</v>
      </c>
      <c r="D139" s="38">
        <f>D140+D141+D142</f>
        <v>0</v>
      </c>
      <c r="E139" s="31">
        <f t="shared" si="5"/>
        <v>0</v>
      </c>
    </row>
    <row r="140" spans="1:5" ht="15.75">
      <c r="A140" s="22">
        <v>145</v>
      </c>
      <c r="B140" s="24" t="s">
        <v>125</v>
      </c>
      <c r="C140" s="33"/>
      <c r="D140" s="33"/>
      <c r="E140" s="31">
        <f t="shared" si="5"/>
        <v>0</v>
      </c>
    </row>
    <row r="141" spans="1:5" ht="15.75">
      <c r="A141" s="22">
        <v>146</v>
      </c>
      <c r="B141" s="24" t="s">
        <v>126</v>
      </c>
      <c r="C141" s="33"/>
      <c r="D141" s="33"/>
      <c r="E141" s="31">
        <f t="shared" si="5"/>
        <v>0</v>
      </c>
    </row>
    <row r="142" spans="1:5" ht="31.5">
      <c r="A142" s="22">
        <v>147</v>
      </c>
      <c r="B142" s="24" t="s">
        <v>127</v>
      </c>
      <c r="C142" s="33"/>
      <c r="D142" s="33"/>
      <c r="E142" s="31">
        <f t="shared" si="5"/>
        <v>0</v>
      </c>
    </row>
    <row r="143" spans="1:5" ht="31.5">
      <c r="A143" s="22">
        <v>148</v>
      </c>
      <c r="B143" s="23" t="s">
        <v>128</v>
      </c>
      <c r="C143" s="30">
        <v>17</v>
      </c>
      <c r="D143" s="30">
        <v>0.7</v>
      </c>
      <c r="E143" s="31">
        <f t="shared" si="5"/>
        <v>4.117647058823529</v>
      </c>
    </row>
    <row r="144" spans="1:5" ht="47.25">
      <c r="A144" s="22">
        <v>149</v>
      </c>
      <c r="B144" s="23" t="s">
        <v>129</v>
      </c>
      <c r="C144" s="28">
        <f>C145+C146+C147</f>
        <v>0</v>
      </c>
      <c r="D144" s="28">
        <f>D145+D146+D147</f>
        <v>0</v>
      </c>
      <c r="E144" s="31">
        <f aca="true" t="shared" si="6" ref="E144:E149">IF(C144&gt;0,D144/C144*100,0)</f>
        <v>0</v>
      </c>
    </row>
    <row r="145" spans="1:5" ht="15.75">
      <c r="A145" s="22">
        <v>150</v>
      </c>
      <c r="B145" s="24" t="s">
        <v>130</v>
      </c>
      <c r="C145" s="32"/>
      <c r="D145" s="32"/>
      <c r="E145" s="31">
        <f t="shared" si="6"/>
        <v>0</v>
      </c>
    </row>
    <row r="146" spans="1:5" ht="15.75">
      <c r="A146" s="22">
        <v>151</v>
      </c>
      <c r="B146" s="24" t="s">
        <v>131</v>
      </c>
      <c r="C146" s="32"/>
      <c r="D146" s="32"/>
      <c r="E146" s="31">
        <f t="shared" si="6"/>
        <v>0</v>
      </c>
    </row>
    <row r="147" spans="1:5" ht="66" customHeight="1">
      <c r="A147" s="22">
        <v>152</v>
      </c>
      <c r="B147" s="27" t="s">
        <v>132</v>
      </c>
      <c r="C147" s="32"/>
      <c r="D147" s="32"/>
      <c r="E147" s="31">
        <f t="shared" si="6"/>
        <v>0</v>
      </c>
    </row>
    <row r="148" spans="1:5" ht="31.5">
      <c r="A148" s="22">
        <v>153</v>
      </c>
      <c r="B148" s="23" t="s">
        <v>133</v>
      </c>
      <c r="C148" s="28">
        <f>C66-C149</f>
        <v>-19355.399999999907</v>
      </c>
      <c r="D148" s="28">
        <f>D66-D149</f>
        <v>-10395.79999999993</v>
      </c>
      <c r="E148" s="31">
        <f t="shared" si="6"/>
        <v>0</v>
      </c>
    </row>
    <row r="149" spans="1:5" ht="19.5" customHeight="1">
      <c r="A149" s="22">
        <v>154</v>
      </c>
      <c r="B149" s="23" t="s">
        <v>134</v>
      </c>
      <c r="C149" s="28">
        <f>C68+C78+C81+C87+C98+C103+C104+C114+C118+C127+C144+C143+C139+C133</f>
        <v>801270.8999999999</v>
      </c>
      <c r="D149" s="28">
        <f>D68+D78+D81+D87+D98+D103+D104+D114+D118+D127+D144+D143+D139+D133</f>
        <v>780582.9999999999</v>
      </c>
      <c r="E149" s="31">
        <f t="shared" si="6"/>
        <v>97.41811414841098</v>
      </c>
    </row>
  </sheetData>
  <sheetProtection selectLockedCells="1" selectUnlockedCells="1"/>
  <mergeCells count="5">
    <mergeCell ref="A67:E6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2017-10-10T06:15:47Z</cp:lastPrinted>
  <dcterms:modified xsi:type="dcterms:W3CDTF">2018-01-29T06:01:52Z</dcterms:modified>
  <cp:category/>
  <cp:version/>
  <cp:contentType/>
  <cp:contentStatus/>
</cp:coreProperties>
</file>