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<sst xmlns="http://schemas.openxmlformats.org/spreadsheetml/2006/main" count="136" uniqueCount="136">
  <si>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</si>
  <si>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</si>
  <si>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</si>
  <si>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</si>
  <si>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</si>
  <si>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</si>
  <si>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</si>
  <si>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</si>
  <si>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</si>
  <si>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</si>
  <si>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</si>
  <si>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</si>
  <si>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</si>
  <si>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</si>
  <si>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</si>
  <si>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</si>
  <si>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</si>
  <si>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</si>
  <si>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</si>
  <si>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</si>
  <si>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</si>
  <si>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</si>
  <si>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</si>
  <si>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</si>
  <si>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</si>
  <si>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</si>
  <si>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</si>
  <si>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</si>
  <si>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</si>
  <si>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</si>
  <si>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</si>
  <si>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</si>
  <si>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</si>
  <si>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</si>
  <si>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</si>
  <si>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</si>
  <si>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</si>
  <si>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</si>
  <si>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</si>
  <si>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</si>
  <si>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</si>
  <si>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</si>
  <si>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</si>
  <si>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</si>
  <si>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</si>
  <si>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</si>
  <si>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</si>
  <si>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</si>
  <si>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</si>
  <si>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</si>
  <si>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</si>
  <si>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</si>
  <si>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</si>
  <si>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</si>
  <si>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</si>
  <si>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</si>
  <si>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</si>
  <si>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</si>
  <si>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</si>
  <si>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</si>
  <si>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</si>
  <si>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</si>
  <si>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</si>
  <si>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</si>
  <si>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</si>
  <si>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</si>
  <si>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</si>
  <si>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</si>
  <si>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</si>
  <si>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</si>
  <si>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</si>
  <si>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</si>
  <si>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</si>
  <si>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</si>
  <si>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</si>
  <si>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</si>
  <si>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</si>
  <si>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</si>
  <si>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</si>
  <si>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</si>
  <si>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</si>
  <si>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</si>
  <si>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</si>
  <si>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</si>
  <si>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</si>
  <si>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</si>
  <si>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</si>
  <si>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</si>
  <si>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</si>
  <si>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</si>
  <si>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</si>
  <si>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</si>
  <si>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</si>
  <si>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</si>
  <si>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</si>
  <si>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</si>
  <si>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</si>
  <si>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</si>
  <si>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</si>
  <si>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</si>
  <si>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</si>
  <si>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</si>
  <si>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</si>
  <si>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</si>
  <si>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</si>
  <si>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</si>
  <si>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</si>
  <si>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</si>
  <si>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</si>
  <si>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</si>
  <si>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</si>
  <si>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</si>
  <si>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</si>
  <si>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</si>
  <si>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</si>
  <si>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</si>
  <si>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</si>
  <si>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</si>
  <si>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</si>
  <si>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</si>
  <si>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</si>
  <si>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</si>
  <si>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</si>
  <si>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</si>
  <si>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</si>
  <si>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</si>
  <si>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</si>
  <si>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</si>
  <si>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</si>
  <si>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</si>
  <si>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</si>
  <si>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</si>
  <si>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</si>
  <si>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</si>
  <si>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</si>
  <si>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01.11.2022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</si>
</sst>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7">
      <selection activeCell="D55" sqref="D55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421636.522</v>
      </c>
      <c r="D11" s="57">
        <f>D12+D15+D16+D21+D26+D27+D28+D35+D36+D37+D40+D41</f>
        <v>344126.68283</v>
      </c>
      <c r="E11" s="29">
        <f>IF(C11&gt;0,D11/C11*100,0)</f>
        <v>81.6169057646292</v>
      </c>
    </row>
    <row r="12" spans="1:5" s="15" customFormat="1" ht="30.75" customHeight="1">
      <c r="A12" s="66">
        <v>2</v>
      </c>
      <c r="B12" s="67" t="s">
        <v>8</v>
      </c>
      <c r="C12" s="68">
        <v>246051</v>
      </c>
      <c r="D12" s="68">
        <v>204473.0562</v>
      </c>
      <c r="E12" s="69">
        <f>IF(C12&gt;0,D12/C12*100,0)</f>
        <v>83.10190009388297</v>
      </c>
    </row>
    <row r="13" spans="1:5" ht="15">
      <c r="A13" s="74"/>
      <c r="B13" s="75"/>
      <c r="C13" s="76">
        <v>1352</v>
      </c>
      <c r="D13" s="76">
        <v>1288.60698</v>
      </c>
      <c r="E13" s="77"/>
    </row>
    <row r="14" spans="1:5" ht="15">
      <c r="A14" s="70"/>
      <c r="B14" s="71" t="s">
        <v>9</v>
      </c>
      <c r="C14" s="72">
        <f>(C12-C13)/41.32*21.32</f>
        <v>126258.05130687318</v>
      </c>
      <c r="D14" s="72">
        <f>(D12-D13)/41.32*21.32</f>
        <v>104837.66837779283</v>
      </c>
      <c r="E14" s="73">
        <f aca="true" t="shared" si="0" ref="E14:E53">IF(C14&gt;0,D14/C14*100,0)</f>
        <v>83.03444199608498</v>
      </c>
    </row>
    <row r="15" spans="1:5" ht="46.5">
      <c r="A15" s="22">
        <v>3</v>
      </c>
      <c r="B15" s="44" t="s">
        <v>10</v>
      </c>
      <c r="C15" s="55">
        <v>11037.022</v>
      </c>
      <c r="D15" s="55">
        <v>10635.82061</v>
      </c>
      <c r="E15" s="29">
        <f t="shared" si="0"/>
        <v>96.36494889654111</v>
      </c>
    </row>
    <row r="16" spans="1:5" ht="15">
      <c r="A16" s="22">
        <v>4</v>
      </c>
      <c r="B16" s="44" t="s">
        <v>125</v>
      </c>
      <c r="C16" s="55">
        <f>C17+C18+C19+C20</f>
        <v>90247</v>
      </c>
      <c r="D16" s="55">
        <f>D17+D18+D19+D20</f>
        <v>78531.01788</v>
      </c>
      <c r="E16" s="29">
        <f t="shared" si="0"/>
        <v>87.01787082119074</v>
      </c>
    </row>
    <row r="17" spans="1:5" ht="30.75">
      <c r="A17" s="22">
        <v>5</v>
      </c>
      <c r="B17" s="24" t="s">
        <v>11</v>
      </c>
      <c r="C17" s="32">
        <v>84888</v>
      </c>
      <c r="D17" s="32">
        <v>74349.97163</v>
      </c>
      <c r="E17" s="29">
        <f t="shared" si="0"/>
        <v>87.58596224436906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353.18491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999</v>
      </c>
      <c r="D19" s="32">
        <v>802.57191</v>
      </c>
      <c r="E19" s="29">
        <f t="shared" si="0"/>
        <v>80.33752852852852</v>
      </c>
    </row>
    <row r="20" spans="1:5" ht="53.25" customHeight="1">
      <c r="A20" s="22">
        <v>8</v>
      </c>
      <c r="B20" s="24" t="s">
        <v>14</v>
      </c>
      <c r="C20" s="32">
        <v>4360</v>
      </c>
      <c r="D20" s="32">
        <v>3025.28943</v>
      </c>
      <c r="E20" s="29">
        <f>IF(C20&gt;0,D20/C20*100,0)</f>
        <v>69.38737224770641</v>
      </c>
    </row>
    <row r="21" spans="1:5" ht="24" customHeight="1">
      <c r="A21" s="22">
        <v>9</v>
      </c>
      <c r="B21" s="42" t="s">
        <v>126</v>
      </c>
      <c r="C21" s="55">
        <f>C22+C23</f>
        <v>34891</v>
      </c>
      <c r="D21" s="55">
        <f>D22+D23</f>
        <v>24549.55886</v>
      </c>
      <c r="E21" s="29">
        <f t="shared" si="0"/>
        <v>70.36072012839988</v>
      </c>
    </row>
    <row r="22" spans="1:5" ht="15">
      <c r="A22" s="22">
        <v>10</v>
      </c>
      <c r="B22" s="24" t="s">
        <v>15</v>
      </c>
      <c r="C22" s="32">
        <v>7377</v>
      </c>
      <c r="D22" s="32">
        <v>3510.71847</v>
      </c>
      <c r="E22" s="58">
        <f t="shared" si="0"/>
        <v>47.590056527043515</v>
      </c>
    </row>
    <row r="23" spans="1:5" ht="15">
      <c r="A23" s="22">
        <v>11</v>
      </c>
      <c r="B23" s="42" t="s">
        <v>127</v>
      </c>
      <c r="C23" s="55">
        <f>C24+C25</f>
        <v>27514</v>
      </c>
      <c r="D23" s="55">
        <f>D24+D25</f>
        <v>21038.84039</v>
      </c>
      <c r="E23" s="29">
        <f t="shared" si="0"/>
        <v>76.46594602747693</v>
      </c>
    </row>
    <row r="24" spans="1:5" ht="46.5">
      <c r="A24" s="22">
        <v>12</v>
      </c>
      <c r="B24" s="24" t="s">
        <v>121</v>
      </c>
      <c r="C24" s="32">
        <v>22281</v>
      </c>
      <c r="D24" s="32">
        <v>18322.48474</v>
      </c>
      <c r="E24" s="58">
        <f t="shared" si="0"/>
        <v>82.23367326421615</v>
      </c>
    </row>
    <row r="25" spans="1:5" ht="46.5">
      <c r="A25" s="22">
        <f>1+A24</f>
        <v>13</v>
      </c>
      <c r="B25" s="24" t="s">
        <v>122</v>
      </c>
      <c r="C25" s="32">
        <v>5233</v>
      </c>
      <c r="D25" s="32">
        <v>2716.35565</v>
      </c>
      <c r="E25" s="58">
        <f t="shared" si="0"/>
        <v>51.90819128606917</v>
      </c>
    </row>
    <row r="26" spans="1:5" ht="15">
      <c r="A26" s="22">
        <v>15</v>
      </c>
      <c r="B26" s="42" t="s">
        <v>16</v>
      </c>
      <c r="C26" s="55">
        <v>7431</v>
      </c>
      <c r="D26" s="55">
        <v>6629.5312</v>
      </c>
      <c r="E26" s="29">
        <f t="shared" si="0"/>
        <v>89.21452294442203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0.05411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15809</v>
      </c>
      <c r="D28" s="55">
        <f>D29+D30+D31+D32+D33+D34</f>
        <v>12654.881510000001</v>
      </c>
      <c r="E28" s="29">
        <f t="shared" si="0"/>
        <v>80.04858947435007</v>
      </c>
    </row>
    <row r="29" spans="1:5" ht="78">
      <c r="A29" s="22">
        <v>17</v>
      </c>
      <c r="B29" s="24" t="s">
        <v>18</v>
      </c>
      <c r="C29" s="46">
        <v>11868</v>
      </c>
      <c r="D29" s="46">
        <v>9231.99123</v>
      </c>
      <c r="E29" s="29">
        <f t="shared" si="0"/>
        <v>77.78893857431748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681</v>
      </c>
      <c r="D30" s="46">
        <v>382.42271</v>
      </c>
      <c r="E30" s="29">
        <f t="shared" si="0"/>
        <v>56.156051395007346</v>
      </c>
    </row>
    <row r="31" spans="1:5" ht="93">
      <c r="A31" s="22">
        <f t="shared" si="1"/>
        <v>19</v>
      </c>
      <c r="B31" s="24" t="s">
        <v>20</v>
      </c>
      <c r="C31" s="46">
        <v>1738</v>
      </c>
      <c r="D31" s="46">
        <v>1519.32767</v>
      </c>
      <c r="E31" s="29">
        <f t="shared" si="0"/>
        <v>87.41816283084005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1522</v>
      </c>
      <c r="D34" s="32">
        <v>1521.1399</v>
      </c>
      <c r="E34" s="29">
        <f t="shared" si="0"/>
        <v>99.94348883048619</v>
      </c>
    </row>
    <row r="35" spans="1:5" ht="30.75">
      <c r="A35" s="22">
        <v>21</v>
      </c>
      <c r="B35" s="42" t="s">
        <v>23</v>
      </c>
      <c r="C35" s="55">
        <v>163</v>
      </c>
      <c r="D35" s="55">
        <v>68.49721</v>
      </c>
      <c r="E35" s="29">
        <f t="shared" si="0"/>
        <v>42.02282822085889</v>
      </c>
    </row>
    <row r="36" spans="1:5" ht="30.75">
      <c r="A36" s="22">
        <v>22</v>
      </c>
      <c r="B36" s="42" t="s">
        <v>24</v>
      </c>
      <c r="C36" s="55">
        <v>1200</v>
      </c>
      <c r="D36" s="55">
        <v>912.23108</v>
      </c>
      <c r="E36" s="29">
        <f t="shared" si="0"/>
        <v>76.01925666666666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13213</v>
      </c>
      <c r="D37" s="55">
        <f>D38+D39</f>
        <v>3629.493</v>
      </c>
      <c r="E37" s="29">
        <f t="shared" si="0"/>
        <v>27.46910618330432</v>
      </c>
    </row>
    <row r="38" spans="1:5" ht="33" customHeight="1">
      <c r="A38" s="22">
        <v>24</v>
      </c>
      <c r="B38" s="43" t="s">
        <v>124</v>
      </c>
      <c r="C38" s="32">
        <v>10164</v>
      </c>
      <c r="D38" s="32">
        <v>1913.57123</v>
      </c>
      <c r="E38" s="29">
        <f t="shared" si="0"/>
        <v>18.82695031483668</v>
      </c>
    </row>
    <row r="39" spans="1:5" s="53" customFormat="1" ht="46.5">
      <c r="A39" s="49">
        <v>25</v>
      </c>
      <c r="B39" s="50" t="s">
        <v>26</v>
      </c>
      <c r="C39" s="51">
        <v>3049</v>
      </c>
      <c r="D39" s="51">
        <v>1715.92177</v>
      </c>
      <c r="E39" s="52">
        <f t="shared" si="0"/>
        <v>56.278182026894065</v>
      </c>
    </row>
    <row r="40" spans="1:5" ht="30.75">
      <c r="A40" s="22">
        <v>27</v>
      </c>
      <c r="B40" s="42" t="s">
        <v>27</v>
      </c>
      <c r="C40" s="55">
        <v>1344.2</v>
      </c>
      <c r="D40" s="55">
        <v>1928.81623</v>
      </c>
      <c r="E40" s="29">
        <f t="shared" si="0"/>
        <v>143.49175941080193</v>
      </c>
    </row>
    <row r="41" spans="1:5" ht="15">
      <c r="A41" s="22">
        <f>1+A40</f>
        <v>28</v>
      </c>
      <c r="B41" s="42" t="s">
        <v>28</v>
      </c>
      <c r="C41" s="55">
        <f>C42+C43+C44</f>
        <v>250.3</v>
      </c>
      <c r="D41" s="55">
        <f>D42+D43+D44</f>
        <v>113.72494</v>
      </c>
      <c r="E41" s="29">
        <f t="shared" si="0"/>
        <v>45.43545345585297</v>
      </c>
    </row>
    <row r="42" spans="1:5" ht="15">
      <c r="A42" s="22">
        <f>A41+1</f>
        <v>29</v>
      </c>
      <c r="B42" s="24" t="s">
        <v>29</v>
      </c>
      <c r="C42" s="32"/>
      <c r="D42" s="56">
        <v>0.01094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250.3</v>
      </c>
      <c r="D44" s="56">
        <v>113.714</v>
      </c>
      <c r="E44" s="29">
        <f t="shared" si="0"/>
        <v>45.431082700759085</v>
      </c>
    </row>
    <row r="45" spans="1:5" ht="17.25">
      <c r="A45" s="22">
        <v>32</v>
      </c>
      <c r="B45" s="47" t="s">
        <v>30</v>
      </c>
      <c r="C45" s="57">
        <f>C46+C53+C54</f>
        <v>918706.3043000001</v>
      </c>
      <c r="D45" s="57">
        <f>D46+D53+D54+D55</f>
        <v>713245.29035</v>
      </c>
      <c r="E45" s="29">
        <f t="shared" si="0"/>
        <v>77.6358328022415</v>
      </c>
    </row>
    <row r="46" spans="1:5" ht="30.75">
      <c r="A46" s="22">
        <v>33</v>
      </c>
      <c r="B46" s="47" t="s">
        <v>31</v>
      </c>
      <c r="C46" s="57">
        <f>C47+C50+C51+C52</f>
        <v>917472.7740000001</v>
      </c>
      <c r="D46" s="57">
        <f>D47+D50+D51+D52</f>
        <v>712082.0141</v>
      </c>
      <c r="E46" s="29">
        <f t="shared" si="0"/>
        <v>77.61342181255833</v>
      </c>
    </row>
    <row r="47" spans="1:5" ht="30.75">
      <c r="A47" s="22">
        <v>34</v>
      </c>
      <c r="B47" s="25" t="s">
        <v>32</v>
      </c>
      <c r="C47" s="41">
        <f>C48+C49</f>
        <v>216344</v>
      </c>
      <c r="D47" s="41">
        <f>D48+D49</f>
        <v>150603.03447</v>
      </c>
      <c r="E47" s="29">
        <f t="shared" si="0"/>
        <v>69.61276229985579</v>
      </c>
    </row>
    <row r="48" spans="1:5" ht="30.75">
      <c r="A48" s="22">
        <v>35</v>
      </c>
      <c r="B48" s="24" t="s">
        <v>33</v>
      </c>
      <c r="C48" s="32">
        <v>167309</v>
      </c>
      <c r="D48" s="32">
        <v>138877.30913</v>
      </c>
      <c r="E48" s="29">
        <f t="shared" si="0"/>
        <v>83.00647850982314</v>
      </c>
    </row>
    <row r="49" spans="1:5" ht="30.75">
      <c r="A49" s="22">
        <v>36</v>
      </c>
      <c r="B49" s="24" t="s">
        <v>34</v>
      </c>
      <c r="C49" s="32">
        <v>49035</v>
      </c>
      <c r="D49" s="32">
        <v>11725.72534</v>
      </c>
      <c r="E49" s="29">
        <f t="shared" si="0"/>
        <v>23.9129710206995</v>
      </c>
    </row>
    <row r="50" spans="1:5" ht="46.5">
      <c r="A50" s="22">
        <v>37</v>
      </c>
      <c r="B50" s="48" t="s">
        <v>35</v>
      </c>
      <c r="C50" s="55">
        <v>267188.174</v>
      </c>
      <c r="D50" s="54">
        <v>207870.70796</v>
      </c>
      <c r="E50" s="29">
        <f t="shared" si="0"/>
        <v>77.79936695850918</v>
      </c>
    </row>
    <row r="51" spans="1:5" ht="33" customHeight="1">
      <c r="A51" s="22">
        <f>1+A50</f>
        <v>38</v>
      </c>
      <c r="B51" s="23" t="s">
        <v>36</v>
      </c>
      <c r="C51" s="28">
        <v>411098.2</v>
      </c>
      <c r="D51" s="28">
        <v>334482.27167</v>
      </c>
      <c r="E51" s="29">
        <f t="shared" si="0"/>
        <v>81.36310780976417</v>
      </c>
    </row>
    <row r="52" spans="1:5" ht="33" customHeight="1">
      <c r="A52" s="22">
        <v>38</v>
      </c>
      <c r="B52" s="23" t="s">
        <v>131</v>
      </c>
      <c r="C52" s="28">
        <v>22842.4</v>
      </c>
      <c r="D52" s="28">
        <v>19126</v>
      </c>
      <c r="E52" s="29">
        <f t="shared" si="0"/>
        <v>83.73025601512975</v>
      </c>
    </row>
    <row r="53" spans="1:5" ht="33" customHeight="1">
      <c r="A53" s="22">
        <v>40</v>
      </c>
      <c r="B53" s="64" t="s">
        <v>130</v>
      </c>
      <c r="C53" s="28">
        <v>1218</v>
      </c>
      <c r="D53" s="28">
        <v>1218</v>
      </c>
      <c r="E53" s="29">
        <f t="shared" si="0"/>
        <v>100</v>
      </c>
    </row>
    <row r="54" spans="1:5" ht="15">
      <c r="A54" s="22">
        <v>41</v>
      </c>
      <c r="B54" s="23" t="s">
        <v>128</v>
      </c>
      <c r="C54" s="28">
        <v>15.5303</v>
      </c>
      <c r="D54" s="28">
        <v>15.5303</v>
      </c>
      <c r="E54" s="29">
        <f>IF(C54&gt;0,D54/C54*100,0)</f>
        <v>100</v>
      </c>
    </row>
    <row r="55" spans="1:5" ht="72" customHeight="1">
      <c r="A55" s="22">
        <v>42</v>
      </c>
      <c r="B55" s="25" t="s">
        <v>37</v>
      </c>
      <c r="C55" s="41"/>
      <c r="D55" s="41">
        <v>-70.25405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1340342.8263</v>
      </c>
      <c r="D56" s="60">
        <f>(D45+D11)</f>
        <v>1057371.97318</v>
      </c>
      <c r="E56" s="61">
        <f>IF(C56&gt;0,D56/C56*100,0)</f>
        <v>78.8881734159657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75576.8</v>
      </c>
      <c r="D58" s="28">
        <f>D59+D60+D61+D62+D63+D67</f>
        <v>62712.09999999999</v>
      </c>
      <c r="E58" s="31">
        <f>IF(C58&gt;0,D58/C58*100,0)</f>
        <v>82.97797736871631</v>
      </c>
    </row>
    <row r="59" spans="1:5" ht="30.75">
      <c r="A59" s="22">
        <v>43</v>
      </c>
      <c r="B59" s="24" t="s">
        <v>41</v>
      </c>
      <c r="C59" s="32">
        <v>1876.4</v>
      </c>
      <c r="D59" s="32">
        <v>1690.5</v>
      </c>
      <c r="E59" s="31">
        <f aca="true" t="shared" si="2" ref="E59:E118">IF(C59&gt;0,D59/C59*100,0)</f>
        <v>90.09273076103176</v>
      </c>
    </row>
    <row r="60" spans="1:5" ht="46.5">
      <c r="A60" s="22">
        <v>44</v>
      </c>
      <c r="B60" s="24" t="s">
        <v>42</v>
      </c>
      <c r="C60" s="32">
        <v>2782.5</v>
      </c>
      <c r="D60" s="32">
        <v>2407.7</v>
      </c>
      <c r="E60" s="31">
        <f t="shared" si="2"/>
        <v>86.53009883198561</v>
      </c>
    </row>
    <row r="61" spans="1:5" ht="15">
      <c r="A61" s="22">
        <v>45</v>
      </c>
      <c r="B61" s="24" t="s">
        <v>43</v>
      </c>
      <c r="C61" s="32">
        <v>42462.1</v>
      </c>
      <c r="D61" s="32">
        <v>35189.1</v>
      </c>
      <c r="E61" s="31">
        <f t="shared" si="2"/>
        <v>82.8717844854588</v>
      </c>
    </row>
    <row r="62" spans="1:5" ht="15">
      <c r="A62" s="22">
        <v>46</v>
      </c>
      <c r="B62" s="24" t="s">
        <v>44</v>
      </c>
      <c r="C62" s="32">
        <v>136.9</v>
      </c>
      <c r="D62" s="32">
        <v>136.9</v>
      </c>
      <c r="E62" s="31">
        <f t="shared" si="2"/>
        <v>100</v>
      </c>
    </row>
    <row r="63" spans="1:5" ht="46.5">
      <c r="A63" s="22">
        <v>47</v>
      </c>
      <c r="B63" s="24" t="s">
        <v>45</v>
      </c>
      <c r="C63" s="37">
        <v>10991.7</v>
      </c>
      <c r="D63" s="37">
        <v>8896.7</v>
      </c>
      <c r="E63" s="38">
        <f t="shared" si="2"/>
        <v>80.94016394188343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17327.2</v>
      </c>
      <c r="D67" s="32">
        <v>14391.2</v>
      </c>
      <c r="E67" s="31">
        <f t="shared" si="2"/>
        <v>83.05554273050464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7899.9</v>
      </c>
      <c r="D71" s="28">
        <f>D73+D74+D76</f>
        <v>5732.400000000001</v>
      </c>
      <c r="E71" s="31">
        <f t="shared" si="2"/>
        <v>72.5629438347321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2137.6</v>
      </c>
      <c r="D73" s="32">
        <v>1780.9</v>
      </c>
      <c r="E73" s="31">
        <f t="shared" si="2"/>
        <v>83.31306137724552</v>
      </c>
    </row>
    <row r="74" spans="1:7" ht="46.5">
      <c r="A74" s="22">
        <v>57</v>
      </c>
      <c r="B74" s="26" t="s">
        <v>56</v>
      </c>
      <c r="C74" s="32">
        <v>5687.3</v>
      </c>
      <c r="D74" s="32">
        <v>3919.8</v>
      </c>
      <c r="E74" s="31">
        <f t="shared" si="2"/>
        <v>68.92198406976948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>
        <v>75</v>
      </c>
      <c r="D76" s="32">
        <v>31.7</v>
      </c>
      <c r="E76" s="31">
        <f t="shared" si="2"/>
        <v>42.266666666666666</v>
      </c>
    </row>
    <row r="77" spans="1:5" ht="15">
      <c r="A77" s="22">
        <v>60</v>
      </c>
      <c r="B77" s="23" t="s">
        <v>59</v>
      </c>
      <c r="C77" s="28">
        <f>C85+C87</f>
        <v>88837.90000000001</v>
      </c>
      <c r="D77" s="28">
        <f>D85+D87</f>
        <v>75071.8</v>
      </c>
      <c r="E77" s="31">
        <f t="shared" si="2"/>
        <v>84.50424874968904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72387.6</v>
      </c>
      <c r="D85" s="35">
        <v>63114.2</v>
      </c>
      <c r="E85" s="31">
        <f t="shared" si="2"/>
        <v>87.18924235642568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16450.3</v>
      </c>
      <c r="D87" s="32">
        <v>11957.6</v>
      </c>
      <c r="E87" s="31">
        <f t="shared" si="2"/>
        <v>72.68925186774709</v>
      </c>
    </row>
    <row r="88" spans="1:5" ht="15">
      <c r="A88" s="22">
        <f t="shared" si="3"/>
        <v>71</v>
      </c>
      <c r="B88" s="23" t="s">
        <v>70</v>
      </c>
      <c r="C88" s="28">
        <f>C89+C90+C91+C92</f>
        <v>216369.2</v>
      </c>
      <c r="D88" s="28">
        <f>D89+D90+D91+D92</f>
        <v>170640.09999999998</v>
      </c>
      <c r="E88" s="31">
        <f t="shared" si="2"/>
        <v>78.86524514579708</v>
      </c>
    </row>
    <row r="89" spans="1:5" ht="15">
      <c r="A89" s="22">
        <f t="shared" si="3"/>
        <v>72</v>
      </c>
      <c r="B89" s="24" t="s">
        <v>71</v>
      </c>
      <c r="C89" s="32">
        <v>91632.4</v>
      </c>
      <c r="D89" s="32">
        <v>68794.5</v>
      </c>
      <c r="E89" s="31">
        <f t="shared" si="2"/>
        <v>75.07661045656342</v>
      </c>
    </row>
    <row r="90" spans="1:5" ht="15">
      <c r="A90" s="22">
        <f t="shared" si="3"/>
        <v>73</v>
      </c>
      <c r="B90" s="24" t="s">
        <v>72</v>
      </c>
      <c r="C90" s="32">
        <v>51019.5</v>
      </c>
      <c r="D90" s="32">
        <v>36006.3</v>
      </c>
      <c r="E90" s="31">
        <f t="shared" si="2"/>
        <v>70.57360421015495</v>
      </c>
    </row>
    <row r="91" spans="1:5" ht="15">
      <c r="A91" s="22">
        <f t="shared" si="3"/>
        <v>74</v>
      </c>
      <c r="B91" s="24" t="s">
        <v>73</v>
      </c>
      <c r="C91" s="32">
        <v>36794.3</v>
      </c>
      <c r="D91" s="32">
        <v>33474</v>
      </c>
      <c r="E91" s="31">
        <f t="shared" si="2"/>
        <v>90.97604792046593</v>
      </c>
    </row>
    <row r="92" spans="1:5" ht="30.75">
      <c r="A92" s="22">
        <f t="shared" si="3"/>
        <v>75</v>
      </c>
      <c r="B92" s="24" t="s">
        <v>74</v>
      </c>
      <c r="C92" s="32">
        <v>36923</v>
      </c>
      <c r="D92" s="32">
        <v>32365.3</v>
      </c>
      <c r="E92" s="31">
        <f t="shared" si="2"/>
        <v>87.65620345042386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C95+C96+C97+C98+C99+C100+C101+C102+C103</f>
        <v>742854.6000000001</v>
      </c>
      <c r="D94" s="28">
        <f>D95+D96+D97+D98+D99+D100+D101+D102+D103</f>
        <v>561493.3999999999</v>
      </c>
      <c r="E94" s="31">
        <f t="shared" si="2"/>
        <v>75.58590873637988</v>
      </c>
    </row>
    <row r="95" spans="1:5" ht="15">
      <c r="A95" s="22">
        <f t="shared" si="3"/>
        <v>78</v>
      </c>
      <c r="B95" s="24" t="s">
        <v>77</v>
      </c>
      <c r="C95" s="35">
        <v>237125.9</v>
      </c>
      <c r="D95" s="35">
        <v>191807.8</v>
      </c>
      <c r="E95" s="31">
        <f t="shared" si="2"/>
        <v>80.88859125047074</v>
      </c>
    </row>
    <row r="96" spans="1:5" ht="15">
      <c r="A96" s="22">
        <f t="shared" si="3"/>
        <v>79</v>
      </c>
      <c r="B96" s="24" t="s">
        <v>78</v>
      </c>
      <c r="C96" s="36">
        <v>365206.1</v>
      </c>
      <c r="D96" s="36">
        <v>284276.6</v>
      </c>
      <c r="E96" s="31">
        <f t="shared" si="2"/>
        <v>77.84004703097786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>
        <v>14.4</v>
      </c>
      <c r="D99" s="36">
        <v>5.4</v>
      </c>
      <c r="E99" s="31">
        <f t="shared" si="2"/>
        <v>37.5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96644.9</v>
      </c>
      <c r="D101" s="32">
        <v>61979.9</v>
      </c>
      <c r="E101" s="31">
        <f t="shared" si="2"/>
        <v>64.13157859338672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21797.5</v>
      </c>
      <c r="D102" s="32">
        <v>4444.7</v>
      </c>
      <c r="E102" s="31">
        <f t="shared" si="2"/>
        <v>20.39087051267347</v>
      </c>
    </row>
    <row r="103" spans="1:5" ht="15">
      <c r="A103" s="22">
        <f t="shared" si="4"/>
        <v>86</v>
      </c>
      <c r="B103" s="24" t="s">
        <v>84</v>
      </c>
      <c r="C103" s="37">
        <v>22065.8</v>
      </c>
      <c r="D103" s="37">
        <v>18979</v>
      </c>
      <c r="E103" s="31">
        <f t="shared" si="2"/>
        <v>86.01093094290712</v>
      </c>
    </row>
    <row r="104" spans="1:5" ht="30.75">
      <c r="A104" s="22">
        <f t="shared" si="4"/>
        <v>87</v>
      </c>
      <c r="B104" s="23" t="s">
        <v>85</v>
      </c>
      <c r="C104" s="28">
        <f>C105+C107</f>
        <v>68280.70000000001</v>
      </c>
      <c r="D104" s="28">
        <f>D105+D107</f>
        <v>57625.7</v>
      </c>
      <c r="E104" s="31">
        <f t="shared" si="2"/>
        <v>84.39529764633342</v>
      </c>
    </row>
    <row r="105" spans="1:5" ht="15">
      <c r="A105" s="22">
        <f t="shared" si="4"/>
        <v>88</v>
      </c>
      <c r="B105" s="24" t="s">
        <v>86</v>
      </c>
      <c r="C105" s="32">
        <v>51256.3</v>
      </c>
      <c r="D105" s="32">
        <v>42909.7</v>
      </c>
      <c r="E105" s="31">
        <f t="shared" si="2"/>
        <v>83.71595296578175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17024.4</v>
      </c>
      <c r="D107" s="37">
        <v>14716</v>
      </c>
      <c r="E107" s="38">
        <f t="shared" si="2"/>
        <v>86.44063814290077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69894.1</v>
      </c>
      <c r="D117" s="28">
        <f>D118+D121+D122</f>
        <v>60635</v>
      </c>
      <c r="E117" s="31">
        <f t="shared" si="2"/>
        <v>86.75267297239681</v>
      </c>
    </row>
    <row r="118" spans="1:5" ht="15">
      <c r="A118" s="22">
        <f t="shared" si="4"/>
        <v>101</v>
      </c>
      <c r="B118" s="24" t="s">
        <v>99</v>
      </c>
      <c r="C118" s="32">
        <v>7116</v>
      </c>
      <c r="D118" s="32">
        <v>5694.4</v>
      </c>
      <c r="E118" s="31">
        <f t="shared" si="2"/>
        <v>80.02248454187746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62478.1</v>
      </c>
      <c r="D121" s="32">
        <v>54640.6</v>
      </c>
      <c r="E121" s="31">
        <f>IF(C121&gt;0,D121/C121*100,0)</f>
        <v>87.45560444379711</v>
      </c>
    </row>
    <row r="122" spans="1:5" ht="15">
      <c r="A122" s="22">
        <f t="shared" si="4"/>
        <v>105</v>
      </c>
      <c r="B122" s="24" t="s">
        <v>103</v>
      </c>
      <c r="C122" s="37">
        <v>300</v>
      </c>
      <c r="D122" s="37">
        <v>300</v>
      </c>
      <c r="E122" s="31">
        <f>IF(C122&gt;0,D122/C122*100,0)</f>
        <v>100</v>
      </c>
    </row>
    <row r="123" spans="1:5" ht="15">
      <c r="A123" s="22">
        <f t="shared" si="4"/>
        <v>106</v>
      </c>
      <c r="B123" s="23" t="s">
        <v>104</v>
      </c>
      <c r="C123" s="30">
        <f>C124+C125+C128</f>
        <v>73512.6</v>
      </c>
      <c r="D123" s="30">
        <f>D124+D125+D126+D127+D128</f>
        <v>63012.7</v>
      </c>
      <c r="E123" s="31">
        <f aca="true" t="shared" si="5" ref="E123:E133">IF(C123&gt;0,D123/C123*100,0)</f>
        <v>85.71687030522658</v>
      </c>
    </row>
    <row r="124" spans="1:5" ht="15">
      <c r="A124" s="22">
        <f t="shared" si="4"/>
        <v>107</v>
      </c>
      <c r="B124" s="24" t="s">
        <v>105</v>
      </c>
      <c r="C124" s="37">
        <v>50511.8</v>
      </c>
      <c r="D124" s="37">
        <v>45375.2</v>
      </c>
      <c r="E124" s="31">
        <f t="shared" si="5"/>
        <v>89.83089099972679</v>
      </c>
    </row>
    <row r="125" spans="1:5" ht="15">
      <c r="A125" s="22">
        <f t="shared" si="4"/>
        <v>108</v>
      </c>
      <c r="B125" s="24" t="s">
        <v>106</v>
      </c>
      <c r="C125" s="37">
        <v>21700.3</v>
      </c>
      <c r="D125" s="37">
        <v>16491.6</v>
      </c>
      <c r="E125" s="31">
        <f t="shared" si="5"/>
        <v>75.9971060307922</v>
      </c>
    </row>
    <row r="126" spans="1:5" ht="15">
      <c r="A126" s="22">
        <f t="shared" si="4"/>
        <v>109</v>
      </c>
      <c r="B126" s="24" t="s">
        <v>107</v>
      </c>
      <c r="C126" s="37"/>
      <c r="D126" s="37"/>
      <c r="E126" s="31">
        <f t="shared" si="5"/>
        <v>0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1300.5</v>
      </c>
      <c r="D128" s="37">
        <v>1145.9</v>
      </c>
      <c r="E128" s="31">
        <f t="shared" si="5"/>
        <v>88.11226451364861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-2882.973700000206</v>
      </c>
      <c r="D138" s="28">
        <f>D56-D139</f>
        <v>448.77318000025116</v>
      </c>
      <c r="E138" s="31">
        <f t="shared" si="6"/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1343225.8000000003</v>
      </c>
      <c r="D139" s="28">
        <f>D58+D68+D71+D77+D88+D93+D94+D104+D108+D117+D134+D133+D129+D123</f>
        <v>1056923.1999999997</v>
      </c>
      <c r="E139" s="31">
        <f t="shared" si="6"/>
        <v>78.68544514258136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2022-11-09T11:39:01Z</cp:lastPrinted>
  <dcterms:created xsi:type="dcterms:W3CDTF">2019-11-11T09:38:06Z</dcterms:created>
  <dcterms:modified xsi:type="dcterms:W3CDTF">2022-11-09T11:39:05Z</dcterms:modified>
  <cp:category/>
  <cp:version/>
  <cp:contentType/>
  <cp:contentStatus/>
</cp:coreProperties>
</file>