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<sst xmlns="http://schemas.openxmlformats.org/spreadsheetml/2006/main" count="136" uniqueCount="136">
  <si>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</si>
  <si>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</si>
  <si>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</si>
  <si>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</si>
  <si>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</si>
  <si>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</si>
  <si>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</si>
  <si>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</si>
  <si>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</si>
  <si>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</si>
  <si>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</si>
  <si>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</si>
  <si>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</si>
  <si>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</si>
  <si>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</si>
  <si>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</si>
  <si>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</si>
  <si>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</si>
  <si>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</si>
  <si>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</si>
  <si>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</si>
  <si>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</si>
  <si>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</si>
  <si>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</si>
  <si>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</si>
  <si>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</si>
  <si>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</si>
  <si>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</si>
  <si>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</si>
  <si>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</si>
  <si>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</si>
  <si>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</si>
  <si>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</si>
  <si>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</si>
  <si>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</si>
  <si>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</si>
  <si>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</si>
  <si>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</si>
  <si>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</si>
  <si>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</si>
  <si>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</si>
  <si>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</si>
  <si>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</si>
  <si>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</si>
  <si>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</si>
  <si>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</si>
  <si>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</si>
  <si>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</si>
  <si>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</si>
  <si>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</si>
  <si>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</si>
  <si>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</si>
  <si>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</si>
  <si>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</si>
  <si>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</si>
  <si>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</si>
  <si>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</si>
  <si>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</si>
  <si>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</si>
  <si>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</si>
  <si>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</si>
  <si>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</si>
  <si>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</si>
  <si>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</si>
  <si>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</si>
  <si>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</si>
  <si>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</si>
  <si>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</si>
  <si>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</si>
  <si>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</si>
  <si>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</si>
  <si>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</si>
  <si>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</si>
  <si>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</si>
  <si>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</si>
  <si>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</si>
  <si>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</si>
  <si>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</si>
  <si>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</si>
  <si>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</si>
  <si>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</si>
  <si>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</si>
  <si>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</si>
  <si>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</si>
  <si>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</si>
  <si>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</si>
  <si>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</si>
  <si>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</si>
  <si>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</si>
  <si>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</si>
  <si>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</si>
  <si>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</si>
  <si>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</si>
  <si>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</si>
  <si>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</si>
  <si>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</si>
  <si>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</si>
  <si>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</si>
  <si>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</si>
  <si>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</si>
  <si>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</si>
  <si>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</si>
  <si>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</si>
  <si>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</si>
  <si>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</si>
  <si>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</si>
  <si>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</si>
  <si>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</si>
  <si>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</si>
  <si>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</si>
  <si>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</si>
  <si>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</si>
  <si>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</si>
  <si>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</si>
  <si>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</si>
  <si>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</si>
  <si>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</si>
  <si>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</si>
  <si>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</si>
  <si>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</si>
  <si>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</si>
  <si>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</si>
  <si>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</si>
  <si>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</si>
  <si>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</si>
  <si>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</si>
  <si>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</si>
  <si>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</si>
  <si>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</si>
  <si>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</si>
  <si>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</si>
  <si>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</si>
  <si>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</si>
  <si>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</si>
  <si>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</si>
  <si>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01.04.2022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</si>
</sst>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389805.322</v>
      </c>
      <c r="D11" s="57">
        <f>D12+D15+D16+D21+D26+D27+D28+D35+D36+D37+D40+D41</f>
        <v>92520.83572</v>
      </c>
      <c r="E11" s="29">
        <f>IF(C11&gt;0,D11/C11*100,0)</f>
        <v>23.735139183143325</v>
      </c>
    </row>
    <row r="12" spans="1:5" s="15" customFormat="1" ht="30.75" customHeight="1">
      <c r="A12" s="66">
        <v>2</v>
      </c>
      <c r="B12" s="67" t="s">
        <v>8</v>
      </c>
      <c r="C12" s="68">
        <v>239451</v>
      </c>
      <c r="D12" s="68">
        <v>55316.05967</v>
      </c>
      <c r="E12" s="69">
        <f>IF(C12&gt;0,D12/C12*100,0)</f>
        <v>23.101202195856356</v>
      </c>
    </row>
    <row r="13" spans="1:5" ht="15">
      <c r="A13" s="74"/>
      <c r="B13" s="75"/>
      <c r="C13" s="76">
        <v>238699</v>
      </c>
      <c r="D13" s="76">
        <v>55144.71525</v>
      </c>
      <c r="E13" s="77"/>
    </row>
    <row r="14" spans="1:5" ht="15">
      <c r="A14" s="70"/>
      <c r="B14" s="71" t="s">
        <v>9</v>
      </c>
      <c r="C14" s="72">
        <f>C13/41.32*21.32</f>
        <v>123162.21393998065</v>
      </c>
      <c r="D14" s="72">
        <f>D13/41.32*21.32</f>
        <v>28453.178342933206</v>
      </c>
      <c r="E14" s="73">
        <f aca="true" t="shared" si="0" ref="E14:E53">IF(C14&gt;0,D14/C14*100,0)</f>
        <v>23.102197851687688</v>
      </c>
    </row>
    <row r="15" spans="1:5" ht="46.5">
      <c r="A15" s="22">
        <v>3</v>
      </c>
      <c r="B15" s="44" t="s">
        <v>10</v>
      </c>
      <c r="C15" s="55">
        <v>11037.022</v>
      </c>
      <c r="D15" s="55">
        <v>2845.78668</v>
      </c>
      <c r="E15" s="29">
        <f t="shared" si="0"/>
        <v>25.784008403716147</v>
      </c>
    </row>
    <row r="16" spans="1:5" ht="15">
      <c r="A16" s="22">
        <v>4</v>
      </c>
      <c r="B16" s="44" t="s">
        <v>125</v>
      </c>
      <c r="C16" s="55">
        <f>C17+C18+C19+C20</f>
        <v>73097</v>
      </c>
      <c r="D16" s="55">
        <f>D17+D18+D19+D20</f>
        <v>22056.549489999998</v>
      </c>
      <c r="E16" s="29">
        <f t="shared" si="0"/>
        <v>30.174356663064145</v>
      </c>
    </row>
    <row r="17" spans="1:5" ht="30.75">
      <c r="A17" s="22">
        <v>5</v>
      </c>
      <c r="B17" s="24" t="s">
        <v>11</v>
      </c>
      <c r="C17" s="32">
        <v>67738</v>
      </c>
      <c r="D17" s="32">
        <v>19534.29826</v>
      </c>
      <c r="E17" s="29">
        <f t="shared" si="0"/>
        <v>28.838020402137648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40.40008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630.64477</v>
      </c>
      <c r="E19" s="29">
        <f t="shared" si="0"/>
        <v>63.127604604604606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1851.20638</v>
      </c>
      <c r="E20" s="29">
        <f>IF(C20&gt;0,D20/C20*100,0)</f>
        <v>42.45886192660551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4194.82554</v>
      </c>
      <c r="E21" s="29">
        <f t="shared" si="0"/>
        <v>12.022657820068213</v>
      </c>
    </row>
    <row r="22" spans="1:5" ht="15">
      <c r="A22" s="22">
        <v>10</v>
      </c>
      <c r="B22" s="24" t="s">
        <v>15</v>
      </c>
      <c r="C22" s="32">
        <v>7377</v>
      </c>
      <c r="D22" s="32">
        <v>334.46804</v>
      </c>
      <c r="E22" s="58">
        <f t="shared" si="0"/>
        <v>4.533930323979937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3860.3575</v>
      </c>
      <c r="E23" s="29">
        <f t="shared" si="0"/>
        <v>14.03052082576143</v>
      </c>
    </row>
    <row r="24" spans="1:5" ht="46.5">
      <c r="A24" s="22">
        <v>12</v>
      </c>
      <c r="B24" s="24" t="s">
        <v>121</v>
      </c>
      <c r="C24" s="32">
        <v>22281</v>
      </c>
      <c r="D24" s="32">
        <v>3637.6705</v>
      </c>
      <c r="E24" s="58">
        <f t="shared" si="0"/>
        <v>16.326334096315247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222.687</v>
      </c>
      <c r="E25" s="58">
        <f t="shared" si="0"/>
        <v>4.255436652016052</v>
      </c>
    </row>
    <row r="26" spans="1:5" ht="15">
      <c r="A26" s="22">
        <v>15</v>
      </c>
      <c r="B26" s="42" t="s">
        <v>16</v>
      </c>
      <c r="C26" s="55">
        <v>7431</v>
      </c>
      <c r="D26" s="55">
        <v>1965.16434</v>
      </c>
      <c r="E26" s="29">
        <f t="shared" si="0"/>
        <v>26.445489705288654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16119</v>
      </c>
      <c r="D28" s="55">
        <f>D29+D30+D31+D32+D33+D34</f>
        <v>3866.6312500000004</v>
      </c>
      <c r="E28" s="29">
        <f t="shared" si="0"/>
        <v>23.988034307339166</v>
      </c>
    </row>
    <row r="29" spans="1:5" ht="78">
      <c r="A29" s="22">
        <v>17</v>
      </c>
      <c r="B29" s="24" t="s">
        <v>18</v>
      </c>
      <c r="C29" s="46">
        <v>11678</v>
      </c>
      <c r="D29" s="46">
        <v>2994.13794</v>
      </c>
      <c r="E29" s="29">
        <f t="shared" si="0"/>
        <v>25.639132899469086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1031</v>
      </c>
      <c r="D30" s="46">
        <v>112.83143</v>
      </c>
      <c r="E30" s="29">
        <f t="shared" si="0"/>
        <v>10.943882638215324</v>
      </c>
    </row>
    <row r="31" spans="1:5" ht="93">
      <c r="A31" s="22">
        <f t="shared" si="1"/>
        <v>19</v>
      </c>
      <c r="B31" s="24" t="s">
        <v>20</v>
      </c>
      <c r="C31" s="46">
        <v>1888</v>
      </c>
      <c r="D31" s="46">
        <v>423.64168</v>
      </c>
      <c r="E31" s="29">
        <f t="shared" si="0"/>
        <v>22.438648305084747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1522</v>
      </c>
      <c r="D34" s="32">
        <v>336.0202</v>
      </c>
      <c r="E34" s="29">
        <f t="shared" si="0"/>
        <v>22.077542706964522</v>
      </c>
    </row>
    <row r="35" spans="1:5" ht="30.75">
      <c r="A35" s="22">
        <v>21</v>
      </c>
      <c r="B35" s="42" t="s">
        <v>23</v>
      </c>
      <c r="C35" s="55">
        <v>163</v>
      </c>
      <c r="D35" s="55">
        <v>52.42637</v>
      </c>
      <c r="E35" s="29">
        <f t="shared" si="0"/>
        <v>32.16341717791411</v>
      </c>
    </row>
    <row r="36" spans="1:5" ht="30.75">
      <c r="A36" s="22">
        <v>22</v>
      </c>
      <c r="B36" s="42" t="s">
        <v>24</v>
      </c>
      <c r="C36" s="55">
        <v>1050</v>
      </c>
      <c r="D36" s="55">
        <v>282.31549</v>
      </c>
      <c r="E36" s="29">
        <f t="shared" si="0"/>
        <v>26.887189523809525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5653</v>
      </c>
      <c r="D37" s="55">
        <f>D38+D39</f>
        <v>1372.22428</v>
      </c>
      <c r="E37" s="29">
        <f t="shared" si="0"/>
        <v>24.274266407217404</v>
      </c>
    </row>
    <row r="38" spans="1:5" ht="33" customHeight="1">
      <c r="A38" s="22">
        <v>24</v>
      </c>
      <c r="B38" s="43" t="s">
        <v>124</v>
      </c>
      <c r="C38" s="32">
        <v>4833</v>
      </c>
      <c r="D38" s="32">
        <v>658.40891</v>
      </c>
      <c r="E38" s="29">
        <f t="shared" si="0"/>
        <v>13.62319284088558</v>
      </c>
    </row>
    <row r="39" spans="1:5" s="53" customFormat="1" ht="46.5">
      <c r="A39" s="49">
        <v>25</v>
      </c>
      <c r="B39" s="50" t="s">
        <v>26</v>
      </c>
      <c r="C39" s="51">
        <v>820</v>
      </c>
      <c r="D39" s="51">
        <v>713.81537</v>
      </c>
      <c r="E39" s="52">
        <f t="shared" si="0"/>
        <v>87.05065487804879</v>
      </c>
    </row>
    <row r="40" spans="1:5" ht="30.75">
      <c r="A40" s="22">
        <v>27</v>
      </c>
      <c r="B40" s="42" t="s">
        <v>27</v>
      </c>
      <c r="C40" s="55">
        <v>663</v>
      </c>
      <c r="D40" s="55">
        <v>568.62761</v>
      </c>
      <c r="E40" s="29">
        <f t="shared" si="0"/>
        <v>85.76585369532428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0.225</v>
      </c>
      <c r="E41" s="29">
        <f t="shared" si="0"/>
        <v>0.0898921294446664</v>
      </c>
    </row>
    <row r="42" spans="1:5" ht="15">
      <c r="A42" s="22">
        <f>A41+1</f>
        <v>29</v>
      </c>
      <c r="B42" s="24" t="s">
        <v>29</v>
      </c>
      <c r="C42" s="32"/>
      <c r="D42" s="56">
        <v>0.225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805434.2043</v>
      </c>
      <c r="D45" s="57">
        <f>D46+D53+D54</f>
        <v>156116.89537</v>
      </c>
      <c r="E45" s="29">
        <f t="shared" si="0"/>
        <v>19.38294829503555</v>
      </c>
    </row>
    <row r="46" spans="1:5" ht="30.75">
      <c r="A46" s="22">
        <v>33</v>
      </c>
      <c r="B46" s="47" t="s">
        <v>31</v>
      </c>
      <c r="C46" s="57">
        <f>C47+C50+C51+C52</f>
        <v>805418.674</v>
      </c>
      <c r="D46" s="57">
        <f>D47+D50+D51+D52</f>
        <v>156101.36507</v>
      </c>
      <c r="E46" s="29">
        <f t="shared" si="0"/>
        <v>19.38139381531151</v>
      </c>
    </row>
    <row r="47" spans="1:5" ht="30.75">
      <c r="A47" s="22">
        <v>34</v>
      </c>
      <c r="B47" s="25" t="s">
        <v>32</v>
      </c>
      <c r="C47" s="41">
        <f>C48+C49</f>
        <v>167309</v>
      </c>
      <c r="D47" s="41">
        <f>D48+D49</f>
        <v>48855.49988</v>
      </c>
      <c r="E47" s="29">
        <f t="shared" si="0"/>
        <v>29.20076019819615</v>
      </c>
    </row>
    <row r="48" spans="1:5" ht="30.75">
      <c r="A48" s="22">
        <v>35</v>
      </c>
      <c r="B48" s="24" t="s">
        <v>33</v>
      </c>
      <c r="C48" s="32">
        <v>167309</v>
      </c>
      <c r="D48" s="32">
        <v>48855.49988</v>
      </c>
      <c r="E48" s="29">
        <f t="shared" si="0"/>
        <v>29.20076019819615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223757.474</v>
      </c>
      <c r="D50" s="54">
        <v>11915.43042</v>
      </c>
      <c r="E50" s="29">
        <f t="shared" si="0"/>
        <v>5.325154153286518</v>
      </c>
    </row>
    <row r="51" spans="1:5" ht="33" customHeight="1">
      <c r="A51" s="22">
        <f>1+A50</f>
        <v>38</v>
      </c>
      <c r="B51" s="23" t="s">
        <v>36</v>
      </c>
      <c r="C51" s="28">
        <v>393509.8</v>
      </c>
      <c r="D51" s="28">
        <v>90206.03477</v>
      </c>
      <c r="E51" s="29">
        <f t="shared" si="0"/>
        <v>22.923453182106265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5124.4</v>
      </c>
      <c r="E52" s="29">
        <f t="shared" si="0"/>
        <v>24.58641999002034</v>
      </c>
    </row>
    <row r="53" spans="1:5" ht="33" customHeight="1">
      <c r="A53" s="22">
        <v>40</v>
      </c>
      <c r="B53" s="64" t="s">
        <v>130</v>
      </c>
      <c r="C53" s="28">
        <v>15.5303</v>
      </c>
      <c r="D53" s="28">
        <v>15.5303</v>
      </c>
      <c r="E53" s="29">
        <f t="shared" si="0"/>
        <v>100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-0.01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1195239.5263</v>
      </c>
      <c r="D56" s="60">
        <f>(D45+D11)</f>
        <v>248637.73109000002</v>
      </c>
      <c r="E56" s="61">
        <f>IF(C56&gt;0,D56/C56*100,0)</f>
        <v>20.80233506497952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64505.7</v>
      </c>
      <c r="D58" s="28">
        <f>D59+D60+D61+D62+D63+D67</f>
        <v>16760.2</v>
      </c>
      <c r="E58" s="31">
        <f>IF(C58&gt;0,D58/C58*100,0)</f>
        <v>25.98251007275326</v>
      </c>
    </row>
    <row r="59" spans="1:5" ht="30.75">
      <c r="A59" s="22">
        <v>43</v>
      </c>
      <c r="B59" s="24" t="s">
        <v>41</v>
      </c>
      <c r="C59" s="32">
        <v>1862.6</v>
      </c>
      <c r="D59" s="32">
        <v>564.4</v>
      </c>
      <c r="E59" s="31">
        <f aca="true" t="shared" si="2" ref="E59:E118">IF(C59&gt;0,D59/C59*100,0)</f>
        <v>30.30172876624074</v>
      </c>
    </row>
    <row r="60" spans="1:5" ht="46.5">
      <c r="A60" s="22">
        <v>44</v>
      </c>
      <c r="B60" s="24" t="s">
        <v>42</v>
      </c>
      <c r="C60" s="32">
        <v>2630.5</v>
      </c>
      <c r="D60" s="32">
        <v>720.1</v>
      </c>
      <c r="E60" s="31">
        <f t="shared" si="2"/>
        <v>27.375023759741495</v>
      </c>
    </row>
    <row r="61" spans="1:5" ht="15">
      <c r="A61" s="22">
        <v>45</v>
      </c>
      <c r="B61" s="24" t="s">
        <v>43</v>
      </c>
      <c r="C61" s="32">
        <v>33371.2</v>
      </c>
      <c r="D61" s="32">
        <v>8955.6</v>
      </c>
      <c r="E61" s="31">
        <f t="shared" si="2"/>
        <v>26.836313947355805</v>
      </c>
    </row>
    <row r="62" spans="1:5" ht="15">
      <c r="A62" s="22">
        <v>46</v>
      </c>
      <c r="B62" s="24" t="s">
        <v>44</v>
      </c>
      <c r="C62" s="32">
        <v>136.9</v>
      </c>
      <c r="D62" s="32">
        <v>0</v>
      </c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11199</v>
      </c>
      <c r="D63" s="37">
        <v>2545</v>
      </c>
      <c r="E63" s="38">
        <f t="shared" si="2"/>
        <v>22.7252433252969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15305.5</v>
      </c>
      <c r="D67" s="32">
        <v>3975.1</v>
      </c>
      <c r="E67" s="31">
        <f t="shared" si="2"/>
        <v>25.97170951618699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8149.51814</v>
      </c>
      <c r="D71" s="28">
        <f>D73+D74+D76</f>
        <v>1631.7000000000003</v>
      </c>
      <c r="E71" s="31">
        <f t="shared" si="2"/>
        <v>20.022042677482773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534.4</v>
      </c>
      <c r="E73" s="31">
        <f t="shared" si="2"/>
        <v>25</v>
      </c>
    </row>
    <row r="74" spans="1:7" ht="46.5">
      <c r="A74" s="22">
        <v>57</v>
      </c>
      <c r="B74" s="26" t="s">
        <v>56</v>
      </c>
      <c r="C74" s="32">
        <v>5942.66</v>
      </c>
      <c r="D74" s="32">
        <v>1066.4</v>
      </c>
      <c r="E74" s="31">
        <f t="shared" si="2"/>
        <v>17.944826054325844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69.25814</v>
      </c>
      <c r="D76" s="32">
        <v>30.9</v>
      </c>
      <c r="E76" s="31">
        <f t="shared" si="2"/>
        <v>44.61569427073842</v>
      </c>
    </row>
    <row r="77" spans="1:5" ht="15">
      <c r="A77" s="22">
        <v>60</v>
      </c>
      <c r="B77" s="23" t="s">
        <v>59</v>
      </c>
      <c r="C77" s="28">
        <f>C85+C87</f>
        <v>84525.1</v>
      </c>
      <c r="D77" s="28">
        <f>D85+D87</f>
        <v>17337.3</v>
      </c>
      <c r="E77" s="31">
        <f t="shared" si="2"/>
        <v>20.51142205096474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68398</v>
      </c>
      <c r="D85" s="35">
        <v>13475.3</v>
      </c>
      <c r="E85" s="31">
        <f t="shared" si="2"/>
        <v>19.701307055761863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16127.1</v>
      </c>
      <c r="D87" s="32">
        <v>3862</v>
      </c>
      <c r="E87" s="31">
        <f t="shared" si="2"/>
        <v>23.94726888281216</v>
      </c>
    </row>
    <row r="88" spans="1:5" ht="15">
      <c r="A88" s="22">
        <f t="shared" si="3"/>
        <v>71</v>
      </c>
      <c r="B88" s="23" t="s">
        <v>70</v>
      </c>
      <c r="C88" s="28">
        <f>C89+C90+C91+C92</f>
        <v>186895.7</v>
      </c>
      <c r="D88" s="28">
        <f>D89+D90+D91+D92</f>
        <v>15638.3</v>
      </c>
      <c r="E88" s="31">
        <f t="shared" si="2"/>
        <v>8.367394220412775</v>
      </c>
    </row>
    <row r="89" spans="1:5" ht="15">
      <c r="A89" s="22">
        <f t="shared" si="3"/>
        <v>72</v>
      </c>
      <c r="B89" s="24" t="s">
        <v>71</v>
      </c>
      <c r="C89" s="32">
        <v>79623.1</v>
      </c>
      <c r="D89" s="32">
        <v>90.9</v>
      </c>
      <c r="E89" s="31">
        <f t="shared" si="2"/>
        <v>0.11416284972577052</v>
      </c>
    </row>
    <row r="90" spans="1:5" ht="15">
      <c r="A90" s="22">
        <f t="shared" si="3"/>
        <v>73</v>
      </c>
      <c r="B90" s="24" t="s">
        <v>72</v>
      </c>
      <c r="C90" s="32">
        <v>49290.3</v>
      </c>
      <c r="D90" s="32">
        <v>422.9</v>
      </c>
      <c r="E90" s="31">
        <f t="shared" si="2"/>
        <v>0.857978141743913</v>
      </c>
    </row>
    <row r="91" spans="1:5" ht="15">
      <c r="A91" s="22">
        <f t="shared" si="3"/>
        <v>74</v>
      </c>
      <c r="B91" s="24" t="s">
        <v>73</v>
      </c>
      <c r="C91" s="32">
        <v>34242.2</v>
      </c>
      <c r="D91" s="32">
        <v>2228.7</v>
      </c>
      <c r="E91" s="31">
        <f t="shared" si="2"/>
        <v>6.50863554327701</v>
      </c>
    </row>
    <row r="92" spans="1:5" ht="30.75">
      <c r="A92" s="22">
        <f t="shared" si="3"/>
        <v>75</v>
      </c>
      <c r="B92" s="24" t="s">
        <v>74</v>
      </c>
      <c r="C92" s="32">
        <v>23740.1</v>
      </c>
      <c r="D92" s="32">
        <v>12895.8</v>
      </c>
      <c r="E92" s="31">
        <f t="shared" si="2"/>
        <v>54.320748438296384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C95+C96+C101+C102+C103</f>
        <v>677148.1000000001</v>
      </c>
      <c r="D94" s="28">
        <f>D95+D96+D101+D102+D103</f>
        <v>159095.2</v>
      </c>
      <c r="E94" s="31">
        <f t="shared" si="2"/>
        <v>23.494889818047188</v>
      </c>
    </row>
    <row r="95" spans="1:5" ht="15">
      <c r="A95" s="22">
        <f t="shared" si="3"/>
        <v>78</v>
      </c>
      <c r="B95" s="24" t="s">
        <v>77</v>
      </c>
      <c r="C95" s="35">
        <v>222953</v>
      </c>
      <c r="D95" s="35">
        <v>55086.9</v>
      </c>
      <c r="E95" s="31">
        <f t="shared" si="2"/>
        <v>24.70785322467067</v>
      </c>
    </row>
    <row r="96" spans="1:5" ht="15">
      <c r="A96" s="22">
        <f t="shared" si="3"/>
        <v>79</v>
      </c>
      <c r="B96" s="24" t="s">
        <v>78</v>
      </c>
      <c r="C96" s="36">
        <v>316660.4</v>
      </c>
      <c r="D96" s="36">
        <v>73545.3</v>
      </c>
      <c r="E96" s="31">
        <f t="shared" si="2"/>
        <v>23.225291195236284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68728.4</v>
      </c>
      <c r="D101" s="32">
        <v>16557.9</v>
      </c>
      <c r="E101" s="31">
        <f t="shared" si="2"/>
        <v>24.091787383381547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6202.5</v>
      </c>
      <c r="D102" s="32">
        <v>214</v>
      </c>
      <c r="E102" s="31">
        <f t="shared" si="2"/>
        <v>3.4502216848045144</v>
      </c>
    </row>
    <row r="103" spans="1:5" ht="15">
      <c r="A103" s="22">
        <f t="shared" si="4"/>
        <v>86</v>
      </c>
      <c r="B103" s="24" t="s">
        <v>84</v>
      </c>
      <c r="C103" s="37">
        <v>62603.8</v>
      </c>
      <c r="D103" s="37">
        <v>13691.1</v>
      </c>
      <c r="E103" s="31">
        <f t="shared" si="2"/>
        <v>21.869439235317984</v>
      </c>
    </row>
    <row r="104" spans="1:5" ht="30.75">
      <c r="A104" s="22">
        <f t="shared" si="4"/>
        <v>87</v>
      </c>
      <c r="B104" s="23" t="s">
        <v>85</v>
      </c>
      <c r="C104" s="28">
        <f>C105+C107</f>
        <v>66571.34</v>
      </c>
      <c r="D104" s="28">
        <f>D105+D107</f>
        <v>16954.1</v>
      </c>
      <c r="E104" s="31">
        <f t="shared" si="2"/>
        <v>25.467566072727394</v>
      </c>
    </row>
    <row r="105" spans="1:5" ht="15">
      <c r="A105" s="22">
        <f t="shared" si="4"/>
        <v>88</v>
      </c>
      <c r="B105" s="24" t="s">
        <v>86</v>
      </c>
      <c r="C105" s="32">
        <v>49680.6</v>
      </c>
      <c r="D105" s="32">
        <v>12524.1</v>
      </c>
      <c r="E105" s="31">
        <f t="shared" si="2"/>
        <v>25.209236603422664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16890.74</v>
      </c>
      <c r="D107" s="37">
        <v>4430</v>
      </c>
      <c r="E107" s="38">
        <f t="shared" si="2"/>
        <v>26.227388498076458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</f>
        <v>61281.6</v>
      </c>
      <c r="D117" s="28">
        <f>D118+D121</f>
        <v>14365.6</v>
      </c>
      <c r="E117" s="31">
        <f t="shared" si="2"/>
        <v>23.441946685465133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1738.2</v>
      </c>
      <c r="E118" s="31">
        <f t="shared" si="2"/>
        <v>24.42664418212479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54165.6</v>
      </c>
      <c r="D121" s="32">
        <v>12627.4</v>
      </c>
      <c r="E121" s="31">
        <f>IF(C121&gt;0,D121/C121*100,0)</f>
        <v>23.312582155463986</v>
      </c>
    </row>
    <row r="122" spans="1:5" ht="15">
      <c r="A122" s="22">
        <f t="shared" si="4"/>
        <v>105</v>
      </c>
      <c r="B122" s="24" t="s">
        <v>103</v>
      </c>
      <c r="C122" s="37"/>
      <c r="D122" s="37"/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48633.14</v>
      </c>
      <c r="D123" s="30">
        <f>D124+D125+D128</f>
        <v>15976.1</v>
      </c>
      <c r="E123" s="31">
        <f aca="true" t="shared" si="5" ref="E123:E133">IF(C123&gt;0,D123/C123*100,0)</f>
        <v>32.8502334005166</v>
      </c>
    </row>
    <row r="124" spans="1:5" ht="15">
      <c r="A124" s="22">
        <f t="shared" si="4"/>
        <v>107</v>
      </c>
      <c r="B124" s="24" t="s">
        <v>105</v>
      </c>
      <c r="C124" s="37">
        <v>46732.7</v>
      </c>
      <c r="D124" s="37">
        <v>15370</v>
      </c>
      <c r="E124" s="31">
        <f t="shared" si="5"/>
        <v>32.88917610153062</v>
      </c>
    </row>
    <row r="125" spans="1:5" ht="15">
      <c r="A125" s="22">
        <f t="shared" si="4"/>
        <v>108</v>
      </c>
      <c r="B125" s="24" t="s">
        <v>106</v>
      </c>
      <c r="C125" s="37">
        <v>600</v>
      </c>
      <c r="D125" s="37">
        <v>220.2</v>
      </c>
      <c r="E125" s="31">
        <f t="shared" si="5"/>
        <v>36.7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1300.44</v>
      </c>
      <c r="D128" s="37">
        <v>385.9</v>
      </c>
      <c r="E128" s="31">
        <f t="shared" si="5"/>
        <v>29.674571683430223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-2470.671840000199</v>
      </c>
      <c r="D138" s="28">
        <f>D56-D139</f>
        <v>-9120.768910000013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1197710.1981400002</v>
      </c>
      <c r="D139" s="28">
        <f>D58+D68+D71+D77+D88+D93+D94+D104+D108+D117+D134+D133+D129+D123</f>
        <v>257758.50000000003</v>
      </c>
      <c r="E139" s="31">
        <f t="shared" si="6"/>
        <v>21.5209405747976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2022-04-13T04:26:40Z</cp:lastPrinted>
  <dcterms:created xsi:type="dcterms:W3CDTF">2019-11-11T09:38:06Z</dcterms:created>
  <dcterms:modified xsi:type="dcterms:W3CDTF">2022-04-13T04:27:00Z</dcterms:modified>
  <cp:category/>
  <cp:version/>
  <cp:contentType/>
  <cp:contentStatus/>
</cp:coreProperties>
</file>