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8" windowHeight="10284" activeTab="0"/>
  </bookViews>
  <sheets>
    <sheet name="ЗФ" sheetId="1" r:id="rId1"/>
  </sheets>
  <definedNames>
    <definedName name="_xlnm.Print_Area" localSheetId="0">'ЗФ'!$A$1:$E$140</definedName>
  </definedNames>
  <calcPr fullCalcOnLoad="1"/>
</workbook>
</file>

<file path=xl/sharedStrings.xml><?xml version="1.0" encoding="utf-8"?>
<sst xmlns="http://schemas.openxmlformats.org/spreadsheetml/2006/main" count="138" uniqueCount="138">
  <si>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</si>
  <si>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</si>
  <si>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</si>
  <si>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</si>
  <si>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</si>
  <si>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</si>
  <si>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</si>
  <si>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</si>
  <si>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</si>
  <si>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</si>
  <si>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</si>
  <si>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</si>
  <si>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</si>
  <si>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</si>
  <si>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</si>
  <si>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</si>
  <si>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</si>
  <si>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</si>
  <si>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</si>
  <si>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</si>
  <si>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</si>
  <si>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</si>
  <si>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</si>
  <si>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</si>
  <si>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</si>
  <si>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</si>
  <si>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</si>
  <si>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</si>
  <si>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</si>
  <si>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</si>
  <si>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</si>
  <si>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</si>
  <si>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</si>
  <si>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</si>
  <si>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</si>
  <si>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</si>
  <si>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</si>
  <si>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</si>
  <si>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</si>
  <si>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</si>
  <si>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</si>
  <si>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</si>
  <si>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</si>
  <si>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</si>
  <si>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</si>
  <si>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</si>
  <si>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</si>
  <si>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</si>
  <si>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</si>
  <si>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</si>
  <si>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</si>
  <si>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</si>
  <si>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</si>
  <si>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</si>
  <si>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</si>
  <si>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</si>
  <si>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</si>
  <si>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</si>
  <si>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</si>
  <si>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</si>
  <si>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</si>
  <si>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</si>
  <si>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</si>
  <si>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</si>
  <si>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</si>
  <si>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</si>
  <si>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</si>
  <si>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</si>
  <si>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</si>
  <si>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</si>
  <si>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</si>
  <si>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</si>
  <si>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</si>
  <si>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</si>
  <si>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</si>
  <si>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</si>
  <si>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</si>
  <si>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</si>
  <si>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</si>
  <si>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</si>
  <si>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</si>
  <si>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</si>
  <si>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</si>
  <si>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</si>
  <si>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</si>
  <si>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</si>
  <si>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</si>
  <si>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</si>
  <si>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</si>
  <si>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</si>
  <si>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</si>
  <si>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</si>
  <si>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</si>
  <si>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</si>
  <si>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</si>
  <si>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</si>
  <si>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</si>
  <si>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</si>
  <si>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</si>
  <si>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</si>
  <si>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</si>
  <si>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</si>
  <si>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</si>
  <si>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</si>
  <si>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</si>
  <si>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</si>
  <si>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</si>
  <si>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</si>
  <si>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</si>
  <si>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</si>
  <si>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</si>
  <si>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</si>
  <si>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</si>
  <si>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</si>
  <si>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</si>
  <si>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</si>
  <si>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</si>
  <si>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</si>
  <si>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</si>
  <si>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</si>
  <si>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</si>
  <si>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</si>
  <si>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</si>
  <si>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</si>
  <si>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</si>
  <si>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</si>
  <si>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</si>
  <si>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</si>
  <si>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</si>
  <si>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</si>
  <si>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</si>
  <si>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</si>
  <si>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</si>
  <si>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</si>
  <si>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</si>
  <si>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Платежи за пользование природными ресурсами</t>
  </si>
  <si>
    <t>Исполнение бюджета муниципального образования "город Бугуруслан" на 01.11.2021 г.</t>
  </si>
  <si>
    <t>Задолженность и перерасчеты по отменненым налогам, сборам и инымобязательным платежам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</si>
</sst>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0"/>
  <sheetViews>
    <sheetView tabSelected="1" zoomScaleSheetLayoutView="100" zoomScalePageLayoutView="0" workbookViewId="0" topLeftCell="A54">
      <selection activeCell="D47" sqref="D47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136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3.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51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C12+C14+C15+C20+C26+C28+C35+C36+C37+C41+C42</f>
        <v>398459.087</v>
      </c>
      <c r="D11" s="58">
        <f>D12+D14+D15+D20+D25+D26+D27+D28+D35+D36+D37+D41+D42</f>
        <v>309335.3305500001</v>
      </c>
      <c r="E11" s="29">
        <f>IF(C11&gt;0,D11/C11*100,0)</f>
        <v>77.63289648605756</v>
      </c>
    </row>
    <row r="12" spans="1:5" ht="15">
      <c r="A12" s="22">
        <v>2</v>
      </c>
      <c r="B12" s="42" t="s">
        <v>8</v>
      </c>
      <c r="C12" s="56">
        <v>228242</v>
      </c>
      <c r="D12" s="56">
        <v>175374.9597</v>
      </c>
      <c r="E12" s="29">
        <f aca="true" t="shared" si="0" ref="E12:E54">IF(C12&gt;0,D12/C12*100,0)</f>
        <v>76.83728660807388</v>
      </c>
    </row>
    <row r="13" spans="1:5" ht="15">
      <c r="A13" s="22"/>
      <c r="B13" s="44" t="s">
        <v>9</v>
      </c>
      <c r="C13" s="32">
        <f>C12/40.27*20.27</f>
        <v>114886.15197417431</v>
      </c>
      <c r="D13" s="32">
        <f>D12/40.27*20.27</f>
        <v>88275.40186538365</v>
      </c>
      <c r="E13" s="29">
        <f t="shared" si="0"/>
        <v>76.83728660807388</v>
      </c>
    </row>
    <row r="14" spans="1:5" ht="46.5">
      <c r="A14" s="22">
        <v>3</v>
      </c>
      <c r="B14" s="45" t="s">
        <v>10</v>
      </c>
      <c r="C14" s="56">
        <v>10775</v>
      </c>
      <c r="D14" s="56">
        <v>8835.99444</v>
      </c>
      <c r="E14" s="29">
        <f t="shared" si="0"/>
        <v>82.00458877030162</v>
      </c>
    </row>
    <row r="15" spans="1:5" ht="15">
      <c r="A15" s="22">
        <v>4</v>
      </c>
      <c r="B15" s="45" t="s">
        <v>126</v>
      </c>
      <c r="C15" s="56">
        <f>C16+C17+C18+C19</f>
        <v>73766</v>
      </c>
      <c r="D15" s="56">
        <f>D16+D17+D18+D19</f>
        <v>66618.31576</v>
      </c>
      <c r="E15" s="29">
        <f t="shared" si="0"/>
        <v>90.31032692568391</v>
      </c>
    </row>
    <row r="16" spans="1:5" ht="30.75">
      <c r="A16" s="22">
        <v>5</v>
      </c>
      <c r="B16" s="24" t="s">
        <v>11</v>
      </c>
      <c r="C16" s="32">
        <v>64179</v>
      </c>
      <c r="D16" s="32">
        <v>59581.44891</v>
      </c>
      <c r="E16" s="29">
        <f t="shared" si="0"/>
        <v>92.83636222128735</v>
      </c>
    </row>
    <row r="17" spans="1:5" ht="30.75">
      <c r="A17" s="22">
        <f>A16+1</f>
        <v>6</v>
      </c>
      <c r="B17" s="24" t="s">
        <v>12</v>
      </c>
      <c r="C17" s="32">
        <v>4660</v>
      </c>
      <c r="D17" s="32">
        <v>2912.95773</v>
      </c>
      <c r="E17" s="29">
        <f t="shared" si="0"/>
        <v>62.50982253218884</v>
      </c>
    </row>
    <row r="18" spans="1:5" ht="16.5" customHeight="1">
      <c r="A18" s="22">
        <f>1+A17</f>
        <v>7</v>
      </c>
      <c r="B18" s="24" t="s">
        <v>13</v>
      </c>
      <c r="C18" s="32">
        <v>876</v>
      </c>
      <c r="D18" s="32">
        <v>1111.39076</v>
      </c>
      <c r="E18" s="29">
        <f t="shared" si="0"/>
        <v>126.87109132420092</v>
      </c>
    </row>
    <row r="19" spans="1:5" ht="53.25" customHeight="1">
      <c r="A19" s="22">
        <v>8</v>
      </c>
      <c r="B19" s="24" t="s">
        <v>14</v>
      </c>
      <c r="C19" s="32">
        <v>4051</v>
      </c>
      <c r="D19" s="32">
        <v>3012.51836</v>
      </c>
      <c r="E19" s="29">
        <f>IF(C19&gt;0,D19/C19*100,0)</f>
        <v>74.36480770180202</v>
      </c>
    </row>
    <row r="20" spans="1:5" ht="24" customHeight="1">
      <c r="A20" s="22">
        <v>9</v>
      </c>
      <c r="B20" s="42" t="s">
        <v>127</v>
      </c>
      <c r="C20" s="56">
        <f>C21+C22</f>
        <v>36915</v>
      </c>
      <c r="D20" s="56">
        <f>D21+D22</f>
        <v>23041.849100000003</v>
      </c>
      <c r="E20" s="29">
        <f t="shared" si="0"/>
        <v>62.418662061492626</v>
      </c>
    </row>
    <row r="21" spans="1:5" ht="15">
      <c r="A21" s="22">
        <v>10</v>
      </c>
      <c r="B21" s="24" t="s">
        <v>15</v>
      </c>
      <c r="C21" s="32">
        <v>7146</v>
      </c>
      <c r="D21" s="32">
        <v>3195.25486</v>
      </c>
      <c r="E21" s="59">
        <f t="shared" si="0"/>
        <v>44.71389392667226</v>
      </c>
    </row>
    <row r="22" spans="1:5" ht="15">
      <c r="A22" s="22">
        <v>11</v>
      </c>
      <c r="B22" s="42" t="s">
        <v>128</v>
      </c>
      <c r="C22" s="56">
        <f>C23+C24</f>
        <v>29769</v>
      </c>
      <c r="D22" s="56">
        <f>D23+D24</f>
        <v>19846.594240000002</v>
      </c>
      <c r="E22" s="29">
        <f t="shared" si="0"/>
        <v>66.66866283717962</v>
      </c>
    </row>
    <row r="23" spans="1:5" ht="46.5">
      <c r="A23" s="22">
        <v>12</v>
      </c>
      <c r="B23" s="24" t="s">
        <v>122</v>
      </c>
      <c r="C23" s="32">
        <v>23049</v>
      </c>
      <c r="D23" s="32">
        <v>18867.92767</v>
      </c>
      <c r="E23" s="59">
        <f t="shared" si="0"/>
        <v>81.86007058874571</v>
      </c>
    </row>
    <row r="24" spans="1:5" ht="46.5">
      <c r="A24" s="22">
        <f>1+A23</f>
        <v>13</v>
      </c>
      <c r="B24" s="24" t="s">
        <v>123</v>
      </c>
      <c r="C24" s="32">
        <v>6720</v>
      </c>
      <c r="D24" s="32">
        <v>978.66657</v>
      </c>
      <c r="E24" s="59">
        <f t="shared" si="0"/>
        <v>14.563490625</v>
      </c>
    </row>
    <row r="25" spans="1:5" ht="15">
      <c r="A25" s="22">
        <v>14</v>
      </c>
      <c r="B25" s="42" t="s">
        <v>135</v>
      </c>
      <c r="C25" s="56">
        <v>0</v>
      </c>
      <c r="D25" s="56">
        <v>1.575</v>
      </c>
      <c r="E25" s="29">
        <f t="shared" si="0"/>
        <v>0</v>
      </c>
    </row>
    <row r="26" spans="1:5" ht="15">
      <c r="A26" s="22">
        <v>15</v>
      </c>
      <c r="B26" s="42" t="s">
        <v>16</v>
      </c>
      <c r="C26" s="56">
        <v>8562</v>
      </c>
      <c r="D26" s="56">
        <v>5554.98372</v>
      </c>
      <c r="E26" s="29">
        <f t="shared" si="0"/>
        <v>64.87951086194815</v>
      </c>
    </row>
    <row r="27" spans="1:5" ht="30.75" customHeight="1">
      <c r="A27" s="22">
        <v>16</v>
      </c>
      <c r="B27" s="42" t="s">
        <v>137</v>
      </c>
      <c r="C27" s="56">
        <v>0</v>
      </c>
      <c r="D27" s="56">
        <v>0.46762</v>
      </c>
      <c r="E27" s="29">
        <f t="shared" si="0"/>
        <v>0</v>
      </c>
    </row>
    <row r="28" spans="1:5" ht="62.25">
      <c r="A28" s="22">
        <v>16</v>
      </c>
      <c r="B28" s="46" t="s">
        <v>17</v>
      </c>
      <c r="C28" s="56">
        <f>C29+C30+C31+C32+C33+C34</f>
        <v>21569</v>
      </c>
      <c r="D28" s="56">
        <f>D29+D30+D31+D32+D33+D34</f>
        <v>13076.35502</v>
      </c>
      <c r="E28" s="29">
        <f t="shared" si="0"/>
        <v>60.6256897399045</v>
      </c>
    </row>
    <row r="29" spans="1:5" ht="78">
      <c r="A29" s="22">
        <v>17</v>
      </c>
      <c r="B29" s="24" t="s">
        <v>18</v>
      </c>
      <c r="C29" s="47">
        <v>17057</v>
      </c>
      <c r="D29" s="47">
        <v>9798.86714</v>
      </c>
      <c r="E29" s="29">
        <f t="shared" si="0"/>
        <v>57.447775927771595</v>
      </c>
    </row>
    <row r="30" spans="1:5" ht="108.75">
      <c r="A30" s="22">
        <f aca="true" t="shared" si="1" ref="A30:A37">1+A29</f>
        <v>18</v>
      </c>
      <c r="B30" s="24" t="s">
        <v>19</v>
      </c>
      <c r="C30" s="47">
        <v>977</v>
      </c>
      <c r="D30" s="47">
        <v>424.17092</v>
      </c>
      <c r="E30" s="29">
        <f t="shared" si="0"/>
        <v>43.41565199590583</v>
      </c>
    </row>
    <row r="31" spans="1:5" ht="108.75">
      <c r="A31" s="22">
        <f t="shared" si="1"/>
        <v>19</v>
      </c>
      <c r="B31" s="24" t="s">
        <v>20</v>
      </c>
      <c r="C31" s="47">
        <v>2315</v>
      </c>
      <c r="D31" s="47">
        <v>1430.50617</v>
      </c>
      <c r="E31" s="29">
        <f t="shared" si="0"/>
        <v>61.792923110151186</v>
      </c>
    </row>
    <row r="32" spans="1:5" ht="30.75">
      <c r="A32" s="22">
        <f t="shared" si="1"/>
        <v>20</v>
      </c>
      <c r="B32" s="24" t="s">
        <v>21</v>
      </c>
      <c r="C32" s="32"/>
      <c r="D32" s="32">
        <v>0.20499</v>
      </c>
      <c r="E32" s="29">
        <f t="shared" si="0"/>
        <v>0</v>
      </c>
    </row>
    <row r="33" spans="1:5" ht="46.5">
      <c r="A33" s="22">
        <v>20</v>
      </c>
      <c r="B33" s="24" t="s">
        <v>22</v>
      </c>
      <c r="C33" s="32"/>
      <c r="D33" s="32"/>
      <c r="E33" s="29">
        <f t="shared" si="0"/>
        <v>0</v>
      </c>
    </row>
    <row r="34" spans="1:5" ht="30.75">
      <c r="A34" s="22">
        <v>21</v>
      </c>
      <c r="B34" s="24" t="s">
        <v>134</v>
      </c>
      <c r="C34" s="32">
        <v>1220</v>
      </c>
      <c r="D34" s="32">
        <v>1422.6058</v>
      </c>
      <c r="E34" s="29">
        <f t="shared" si="0"/>
        <v>116.60703278688524</v>
      </c>
    </row>
    <row r="35" spans="1:5" ht="30.75">
      <c r="A35" s="22">
        <v>21</v>
      </c>
      <c r="B35" s="42" t="s">
        <v>23</v>
      </c>
      <c r="C35" s="56">
        <v>1087</v>
      </c>
      <c r="D35" s="56">
        <v>7.09706</v>
      </c>
      <c r="E35" s="29">
        <f t="shared" si="0"/>
        <v>0.6529034038638455</v>
      </c>
    </row>
    <row r="36" spans="1:5" ht="30.75">
      <c r="A36" s="22">
        <v>22</v>
      </c>
      <c r="B36" s="42" t="s">
        <v>24</v>
      </c>
      <c r="C36" s="56">
        <v>1190</v>
      </c>
      <c r="D36" s="56">
        <v>891.52434</v>
      </c>
      <c r="E36" s="29">
        <f t="shared" si="0"/>
        <v>74.91801176470588</v>
      </c>
    </row>
    <row r="37" spans="1:5" ht="35.25" customHeight="1">
      <c r="A37" s="22">
        <f t="shared" si="1"/>
        <v>23</v>
      </c>
      <c r="B37" s="42" t="s">
        <v>25</v>
      </c>
      <c r="C37" s="56">
        <f>C38+C39+C40</f>
        <v>7520</v>
      </c>
      <c r="D37" s="56">
        <f>D38+D39+D40</f>
        <v>7654.528630000001</v>
      </c>
      <c r="E37" s="29">
        <f t="shared" si="0"/>
        <v>101.78894454787235</v>
      </c>
    </row>
    <row r="38" spans="1:5" ht="33" customHeight="1">
      <c r="A38" s="22">
        <v>24</v>
      </c>
      <c r="B38" s="43" t="s">
        <v>125</v>
      </c>
      <c r="C38" s="32">
        <v>3624</v>
      </c>
      <c r="D38" s="32">
        <v>3514.76776</v>
      </c>
      <c r="E38" s="29">
        <f t="shared" si="0"/>
        <v>96.98586534216335</v>
      </c>
    </row>
    <row r="39" spans="1:5" s="54" customFormat="1" ht="46.5">
      <c r="A39" s="50">
        <v>25</v>
      </c>
      <c r="B39" s="51" t="s">
        <v>26</v>
      </c>
      <c r="C39" s="52">
        <v>1570</v>
      </c>
      <c r="D39" s="52">
        <v>1785.66264</v>
      </c>
      <c r="E39" s="53">
        <f t="shared" si="0"/>
        <v>113.7364738853503</v>
      </c>
    </row>
    <row r="40" spans="1:5" ht="62.25">
      <c r="A40" s="22">
        <f>1+A39</f>
        <v>26</v>
      </c>
      <c r="B40" s="24" t="s">
        <v>27</v>
      </c>
      <c r="C40" s="32">
        <v>2326</v>
      </c>
      <c r="D40" s="32">
        <v>2354.09823</v>
      </c>
      <c r="E40" s="29">
        <f t="shared" si="0"/>
        <v>101.2080064488392</v>
      </c>
    </row>
    <row r="41" spans="1:5" ht="30.75">
      <c r="A41" s="22">
        <v>27</v>
      </c>
      <c r="B41" s="42" t="s">
        <v>28</v>
      </c>
      <c r="C41" s="56">
        <v>8652.489</v>
      </c>
      <c r="D41" s="56">
        <v>8097.08216</v>
      </c>
      <c r="E41" s="29">
        <f t="shared" si="0"/>
        <v>93.5809587275985</v>
      </c>
    </row>
    <row r="42" spans="1:5" ht="15">
      <c r="A42" s="22">
        <f>1+A41</f>
        <v>28</v>
      </c>
      <c r="B42" s="42" t="s">
        <v>29</v>
      </c>
      <c r="C42" s="56">
        <f>C43+C44+C45</f>
        <v>180.598</v>
      </c>
      <c r="D42" s="56">
        <f>D43+D44+D45</f>
        <v>180.598</v>
      </c>
      <c r="E42" s="29">
        <f t="shared" si="0"/>
        <v>100</v>
      </c>
    </row>
    <row r="43" spans="1:5" ht="15">
      <c r="A43" s="22">
        <f>A42+1</f>
        <v>29</v>
      </c>
      <c r="B43" s="24" t="s">
        <v>30</v>
      </c>
      <c r="C43" s="32"/>
      <c r="D43" s="57"/>
      <c r="E43" s="29">
        <f t="shared" si="0"/>
        <v>0</v>
      </c>
    </row>
    <row r="44" spans="1:5" ht="30.75">
      <c r="A44" s="22">
        <v>30</v>
      </c>
      <c r="B44" s="24" t="s">
        <v>130</v>
      </c>
      <c r="C44" s="32">
        <v>0</v>
      </c>
      <c r="D44" s="57">
        <v>0</v>
      </c>
      <c r="E44" s="29">
        <f t="shared" si="0"/>
        <v>0</v>
      </c>
    </row>
    <row r="45" spans="1:5" ht="30.75">
      <c r="A45" s="22">
        <v>31</v>
      </c>
      <c r="B45" s="24" t="s">
        <v>133</v>
      </c>
      <c r="C45" s="32">
        <v>180.598</v>
      </c>
      <c r="D45" s="57">
        <v>180.598</v>
      </c>
      <c r="E45" s="29">
        <f t="shared" si="0"/>
        <v>100</v>
      </c>
    </row>
    <row r="46" spans="1:5" ht="18">
      <c r="A46" s="22">
        <v>32</v>
      </c>
      <c r="B46" s="48" t="s">
        <v>31</v>
      </c>
      <c r="C46" s="58">
        <f>C47+C54+C55</f>
        <v>929635.9003</v>
      </c>
      <c r="D46" s="58">
        <f>D47+D54+D55</f>
        <v>688936.2061199999</v>
      </c>
      <c r="E46" s="29">
        <f t="shared" si="0"/>
        <v>74.10817567368852</v>
      </c>
    </row>
    <row r="47" spans="1:5" ht="30.75">
      <c r="A47" s="22">
        <v>33</v>
      </c>
      <c r="B47" s="48" t="s">
        <v>32</v>
      </c>
      <c r="C47" s="58">
        <f>C48+C51+C52+C53</f>
        <v>922356.39</v>
      </c>
      <c r="D47" s="58">
        <f>D48+D51+D52+D53</f>
        <v>686656.6958199999</v>
      </c>
      <c r="E47" s="29">
        <f t="shared" si="0"/>
        <v>74.44591952358024</v>
      </c>
    </row>
    <row r="48" spans="1:5" ht="30.75">
      <c r="A48" s="22">
        <v>34</v>
      </c>
      <c r="B48" s="25" t="s">
        <v>33</v>
      </c>
      <c r="C48" s="41">
        <f>C49+C50</f>
        <v>163706.7</v>
      </c>
      <c r="D48" s="41">
        <f>D49+D50</f>
        <v>112923.80733</v>
      </c>
      <c r="E48" s="29">
        <f t="shared" si="0"/>
        <v>68.97934374707937</v>
      </c>
    </row>
    <row r="49" spans="1:5" ht="30.75">
      <c r="A49" s="22">
        <v>35</v>
      </c>
      <c r="B49" s="24" t="s">
        <v>34</v>
      </c>
      <c r="C49" s="32">
        <v>113493</v>
      </c>
      <c r="D49" s="32">
        <v>91682.33846</v>
      </c>
      <c r="E49" s="29">
        <f t="shared" si="0"/>
        <v>80.78237288643354</v>
      </c>
    </row>
    <row r="50" spans="1:5" ht="30.75">
      <c r="A50" s="22">
        <v>36</v>
      </c>
      <c r="B50" s="24" t="s">
        <v>35</v>
      </c>
      <c r="C50" s="32">
        <v>50213.7</v>
      </c>
      <c r="D50" s="32">
        <v>21241.46887</v>
      </c>
      <c r="E50" s="29">
        <f t="shared" si="0"/>
        <v>42.302138400476366</v>
      </c>
    </row>
    <row r="51" spans="1:5" ht="46.5">
      <c r="A51" s="22">
        <v>37</v>
      </c>
      <c r="B51" s="49" t="s">
        <v>36</v>
      </c>
      <c r="C51" s="56">
        <v>299547.79</v>
      </c>
      <c r="D51" s="55">
        <v>196666.15593</v>
      </c>
      <c r="E51" s="29">
        <f t="shared" si="0"/>
        <v>65.65435048944946</v>
      </c>
    </row>
    <row r="52" spans="1:5" ht="33" customHeight="1">
      <c r="A52" s="22">
        <f>1+A51</f>
        <v>38</v>
      </c>
      <c r="B52" s="23" t="s">
        <v>37</v>
      </c>
      <c r="C52" s="28">
        <v>379159.5</v>
      </c>
      <c r="D52" s="28">
        <v>306004.79456</v>
      </c>
      <c r="E52" s="29">
        <f t="shared" si="0"/>
        <v>80.7060866363628</v>
      </c>
    </row>
    <row r="53" spans="1:5" ht="33" customHeight="1">
      <c r="A53" s="22">
        <v>38</v>
      </c>
      <c r="B53" s="23" t="s">
        <v>132</v>
      </c>
      <c r="C53" s="28">
        <v>79942.4</v>
      </c>
      <c r="D53" s="28">
        <v>71061.938</v>
      </c>
      <c r="E53" s="29">
        <f t="shared" si="0"/>
        <v>88.89142432551436</v>
      </c>
    </row>
    <row r="54" spans="1:5" ht="33" customHeight="1">
      <c r="A54" s="22">
        <v>40</v>
      </c>
      <c r="B54" s="65" t="s">
        <v>131</v>
      </c>
      <c r="C54" s="28">
        <v>5600</v>
      </c>
      <c r="D54" s="28">
        <v>600</v>
      </c>
      <c r="E54" s="29">
        <f t="shared" si="0"/>
        <v>10.714285714285714</v>
      </c>
    </row>
    <row r="55" spans="1:5" ht="15">
      <c r="A55" s="22">
        <v>41</v>
      </c>
      <c r="B55" s="23" t="s">
        <v>129</v>
      </c>
      <c r="C55" s="28">
        <v>1679.5103</v>
      </c>
      <c r="D55" s="28">
        <v>1679.5103</v>
      </c>
      <c r="E55" s="29">
        <f>IF(C55&gt;0,D55/C55*100,0)</f>
        <v>100</v>
      </c>
    </row>
    <row r="56" spans="1:5" ht="72" customHeight="1">
      <c r="A56" s="22">
        <v>42</v>
      </c>
      <c r="B56" s="25" t="s">
        <v>38</v>
      </c>
      <c r="C56" s="41"/>
      <c r="D56" s="41">
        <v>-0.01</v>
      </c>
      <c r="E56" s="29">
        <f>IF(C56&gt;0,D56/C56*100,0)</f>
        <v>0</v>
      </c>
    </row>
    <row r="57" spans="1:5" ht="18">
      <c r="A57" s="22">
        <v>42</v>
      </c>
      <c r="B57" s="60" t="s">
        <v>39</v>
      </c>
      <c r="C57" s="61">
        <f>(C46+C11)</f>
        <v>1328094.9873</v>
      </c>
      <c r="D57" s="61">
        <f>(D46+D11)</f>
        <v>998271.53667</v>
      </c>
      <c r="E57" s="62">
        <f>IF(C57&gt;0,D57/C57*100,0)</f>
        <v>75.165673104412</v>
      </c>
    </row>
    <row r="58" spans="1:5" ht="15.75" customHeight="1">
      <c r="A58" s="67" t="s">
        <v>40</v>
      </c>
      <c r="B58" s="68"/>
      <c r="C58" s="68"/>
      <c r="D58" s="68"/>
      <c r="E58" s="69"/>
    </row>
    <row r="59" spans="1:5" ht="15">
      <c r="A59" s="22">
        <v>42</v>
      </c>
      <c r="B59" s="23" t="s">
        <v>41</v>
      </c>
      <c r="C59" s="28">
        <v>65537</v>
      </c>
      <c r="D59" s="28">
        <v>53943.9</v>
      </c>
      <c r="E59" s="31">
        <f>IF(C59&gt;0,D59/C59*100,0)</f>
        <v>82.31060317072799</v>
      </c>
    </row>
    <row r="60" spans="1:5" ht="30.75">
      <c r="A60" s="22">
        <v>43</v>
      </c>
      <c r="B60" s="24" t="s">
        <v>42</v>
      </c>
      <c r="C60" s="32">
        <v>1862.6</v>
      </c>
      <c r="D60" s="32">
        <v>1502.3</v>
      </c>
      <c r="E60" s="31">
        <f aca="true" t="shared" si="2" ref="E60:E119">IF(C60&gt;0,D60/C60*100,0)</f>
        <v>80.65607215719962</v>
      </c>
    </row>
    <row r="61" spans="1:5" ht="46.5">
      <c r="A61" s="22">
        <v>44</v>
      </c>
      <c r="B61" s="24" t="s">
        <v>43</v>
      </c>
      <c r="C61" s="32">
        <v>2537.2</v>
      </c>
      <c r="D61" s="32">
        <v>2369.1</v>
      </c>
      <c r="E61" s="31">
        <f t="shared" si="2"/>
        <v>93.37458615796942</v>
      </c>
    </row>
    <row r="62" spans="1:5" ht="15">
      <c r="A62" s="22">
        <v>45</v>
      </c>
      <c r="B62" s="24" t="s">
        <v>44</v>
      </c>
      <c r="C62" s="32">
        <v>35457.2</v>
      </c>
      <c r="D62" s="32">
        <v>29258.4</v>
      </c>
      <c r="E62" s="31">
        <f t="shared" si="2"/>
        <v>82.51751407330529</v>
      </c>
    </row>
    <row r="63" spans="1:5" ht="15">
      <c r="A63" s="22">
        <v>46</v>
      </c>
      <c r="B63" s="24" t="s">
        <v>45</v>
      </c>
      <c r="C63" s="32">
        <v>0</v>
      </c>
      <c r="D63" s="32">
        <v>0</v>
      </c>
      <c r="E63" s="31">
        <f t="shared" si="2"/>
        <v>0</v>
      </c>
    </row>
    <row r="64" spans="1:5" ht="46.5">
      <c r="A64" s="22">
        <v>47</v>
      </c>
      <c r="B64" s="24" t="s">
        <v>46</v>
      </c>
      <c r="C64" s="37">
        <v>9784.3</v>
      </c>
      <c r="D64" s="37">
        <v>8038.7</v>
      </c>
      <c r="E64" s="38">
        <f t="shared" si="2"/>
        <v>82.15917336958188</v>
      </c>
    </row>
    <row r="65" spans="1:5" ht="15">
      <c r="A65" s="22">
        <v>47</v>
      </c>
      <c r="B65" s="24" t="s">
        <v>47</v>
      </c>
      <c r="C65" s="35">
        <v>320</v>
      </c>
      <c r="D65" s="35">
        <v>196.9</v>
      </c>
      <c r="E65" s="31">
        <f t="shared" si="2"/>
        <v>61.53125000000001</v>
      </c>
    </row>
    <row r="66" spans="1:5" ht="15">
      <c r="A66" s="22">
        <v>48</v>
      </c>
      <c r="B66" s="24" t="s">
        <v>48</v>
      </c>
      <c r="C66" s="32"/>
      <c r="D66" s="32"/>
      <c r="E66" s="31">
        <f t="shared" si="2"/>
        <v>0</v>
      </c>
    </row>
    <row r="67" spans="1:5" ht="30.75">
      <c r="A67" s="22">
        <v>49</v>
      </c>
      <c r="B67" s="24" t="s">
        <v>49</v>
      </c>
      <c r="C67" s="32"/>
      <c r="D67" s="32"/>
      <c r="E67" s="31">
        <f t="shared" si="2"/>
        <v>0</v>
      </c>
    </row>
    <row r="68" spans="1:5" ht="15">
      <c r="A68" s="22">
        <v>50</v>
      </c>
      <c r="B68" s="24" t="s">
        <v>50</v>
      </c>
      <c r="C68" s="32">
        <v>15575.7</v>
      </c>
      <c r="D68" s="32">
        <v>12578.5</v>
      </c>
      <c r="E68" s="31">
        <f t="shared" si="2"/>
        <v>80.75720513363765</v>
      </c>
    </row>
    <row r="69" spans="1:5" ht="15">
      <c r="A69" s="22">
        <v>51</v>
      </c>
      <c r="B69" s="25" t="s">
        <v>51</v>
      </c>
      <c r="C69" s="28">
        <f>C70+C71</f>
        <v>0</v>
      </c>
      <c r="D69" s="28">
        <f>D70+D71</f>
        <v>0</v>
      </c>
      <c r="E69" s="31">
        <f t="shared" si="2"/>
        <v>0</v>
      </c>
    </row>
    <row r="70" spans="1:5" ht="15">
      <c r="A70" s="22">
        <v>52</v>
      </c>
      <c r="B70" s="26" t="s">
        <v>52</v>
      </c>
      <c r="C70" s="32"/>
      <c r="D70" s="32"/>
      <c r="E70" s="31">
        <f t="shared" si="2"/>
        <v>0</v>
      </c>
    </row>
    <row r="71" spans="1:5" ht="15">
      <c r="A71" s="22">
        <v>53</v>
      </c>
      <c r="B71" s="26" t="s">
        <v>53</v>
      </c>
      <c r="C71" s="32"/>
      <c r="D71" s="32"/>
      <c r="E71" s="31">
        <f t="shared" si="2"/>
        <v>0</v>
      </c>
    </row>
    <row r="72" spans="1:5" s="64" customFormat="1" ht="30.75">
      <c r="A72" s="22">
        <v>54</v>
      </c>
      <c r="B72" s="25" t="s">
        <v>54</v>
      </c>
      <c r="C72" s="28">
        <v>6205.5</v>
      </c>
      <c r="D72" s="28">
        <v>5127.1</v>
      </c>
      <c r="E72" s="31">
        <f t="shared" si="2"/>
        <v>82.62186769800984</v>
      </c>
    </row>
    <row r="73" spans="1:5" ht="15">
      <c r="A73" s="22">
        <v>55</v>
      </c>
      <c r="B73" s="26" t="s">
        <v>55</v>
      </c>
      <c r="C73" s="32"/>
      <c r="D73" s="32"/>
      <c r="E73" s="31">
        <f t="shared" si="2"/>
        <v>0</v>
      </c>
    </row>
    <row r="74" spans="1:5" ht="15">
      <c r="A74" s="22">
        <v>56</v>
      </c>
      <c r="B74" s="26" t="s">
        <v>56</v>
      </c>
      <c r="C74" s="32">
        <v>1993</v>
      </c>
      <c r="D74" s="32">
        <v>1660.8</v>
      </c>
      <c r="E74" s="31">
        <f t="shared" si="2"/>
        <v>83.33166081284496</v>
      </c>
    </row>
    <row r="75" spans="1:7" ht="46.5">
      <c r="A75" s="22">
        <v>57</v>
      </c>
      <c r="B75" s="26" t="s">
        <v>57</v>
      </c>
      <c r="C75" s="32">
        <v>4157.5</v>
      </c>
      <c r="D75" s="32">
        <v>3449.3</v>
      </c>
      <c r="E75" s="31">
        <f t="shared" si="2"/>
        <v>82.96572459410704</v>
      </c>
      <c r="G75" s="63"/>
    </row>
    <row r="76" spans="1:5" ht="15">
      <c r="A76" s="22">
        <v>58</v>
      </c>
      <c r="B76" s="26" t="s">
        <v>58</v>
      </c>
      <c r="C76" s="35"/>
      <c r="D76" s="35"/>
      <c r="E76" s="31">
        <f t="shared" si="2"/>
        <v>0</v>
      </c>
    </row>
    <row r="77" spans="1:5" ht="30.75">
      <c r="A77" s="22">
        <v>59</v>
      </c>
      <c r="B77" s="26" t="s">
        <v>59</v>
      </c>
      <c r="C77" s="32">
        <v>55</v>
      </c>
      <c r="D77" s="32">
        <v>17</v>
      </c>
      <c r="E77" s="31">
        <f t="shared" si="2"/>
        <v>30.909090909090907</v>
      </c>
    </row>
    <row r="78" spans="1:5" ht="15">
      <c r="A78" s="22">
        <v>60</v>
      </c>
      <c r="B78" s="23" t="s">
        <v>60</v>
      </c>
      <c r="C78" s="28">
        <v>84759.7</v>
      </c>
      <c r="D78" s="28">
        <v>78788.5</v>
      </c>
      <c r="E78" s="31">
        <f t="shared" si="2"/>
        <v>92.95514259724847</v>
      </c>
    </row>
    <row r="79" spans="1:5" ht="15">
      <c r="A79" s="22">
        <v>61</v>
      </c>
      <c r="B79" s="24" t="s">
        <v>61</v>
      </c>
      <c r="C79" s="34"/>
      <c r="D79" s="34"/>
      <c r="E79" s="31">
        <f t="shared" si="2"/>
        <v>0</v>
      </c>
    </row>
    <row r="80" spans="1:5" ht="15">
      <c r="A80" s="22">
        <v>62</v>
      </c>
      <c r="B80" s="24" t="s">
        <v>62</v>
      </c>
      <c r="C80" s="32"/>
      <c r="D80" s="32"/>
      <c r="E80" s="31">
        <f t="shared" si="2"/>
        <v>0</v>
      </c>
    </row>
    <row r="81" spans="1:5" ht="15">
      <c r="A81" s="22">
        <v>63</v>
      </c>
      <c r="B81" s="24" t="s">
        <v>63</v>
      </c>
      <c r="C81" s="32"/>
      <c r="D81" s="32"/>
      <c r="E81" s="31">
        <f t="shared" si="2"/>
        <v>0</v>
      </c>
    </row>
    <row r="82" spans="1:5" ht="15">
      <c r="A82" s="22">
        <v>64</v>
      </c>
      <c r="B82" s="24" t="s">
        <v>64</v>
      </c>
      <c r="C82" s="32"/>
      <c r="D82" s="32"/>
      <c r="E82" s="31">
        <f t="shared" si="2"/>
        <v>0</v>
      </c>
    </row>
    <row r="83" spans="1:5" ht="15">
      <c r="A83" s="22">
        <v>65</v>
      </c>
      <c r="B83" s="24" t="s">
        <v>65</v>
      </c>
      <c r="C83" s="32"/>
      <c r="D83" s="32"/>
      <c r="E83" s="31">
        <f t="shared" si="2"/>
        <v>0</v>
      </c>
    </row>
    <row r="84" spans="1:5" ht="15">
      <c r="A84" s="22">
        <v>66</v>
      </c>
      <c r="B84" s="24" t="s">
        <v>66</v>
      </c>
      <c r="C84" s="32"/>
      <c r="D84" s="32"/>
      <c r="E84" s="31">
        <f t="shared" si="2"/>
        <v>0</v>
      </c>
    </row>
    <row r="85" spans="1:5" ht="15">
      <c r="A85" s="22">
        <v>67</v>
      </c>
      <c r="B85" s="24" t="s">
        <v>67</v>
      </c>
      <c r="C85" s="35">
        <v>170</v>
      </c>
      <c r="D85" s="35">
        <v>170</v>
      </c>
      <c r="E85" s="31">
        <f t="shared" si="2"/>
        <v>100</v>
      </c>
    </row>
    <row r="86" spans="1:5" ht="15">
      <c r="A86" s="22">
        <f aca="true" t="shared" si="3" ref="A86:A100">1+A85</f>
        <v>68</v>
      </c>
      <c r="B86" s="24" t="s">
        <v>68</v>
      </c>
      <c r="C86" s="35">
        <v>71915.9</v>
      </c>
      <c r="D86" s="35">
        <v>68045.4</v>
      </c>
      <c r="E86" s="31">
        <f t="shared" si="2"/>
        <v>94.61801910286877</v>
      </c>
    </row>
    <row r="87" spans="1:5" ht="15">
      <c r="A87" s="22">
        <f t="shared" si="3"/>
        <v>69</v>
      </c>
      <c r="B87" s="24" t="s">
        <v>69</v>
      </c>
      <c r="C87" s="32"/>
      <c r="D87" s="32"/>
      <c r="E87" s="31">
        <f t="shared" si="2"/>
        <v>0</v>
      </c>
    </row>
    <row r="88" spans="1:5" ht="30.75">
      <c r="A88" s="22">
        <f t="shared" si="3"/>
        <v>70</v>
      </c>
      <c r="B88" s="24" t="s">
        <v>70</v>
      </c>
      <c r="C88" s="32">
        <v>12673.8</v>
      </c>
      <c r="D88" s="32">
        <v>10573.1</v>
      </c>
      <c r="E88" s="31">
        <f t="shared" si="2"/>
        <v>83.42486073632219</v>
      </c>
    </row>
    <row r="89" spans="1:5" ht="15">
      <c r="A89" s="22">
        <f t="shared" si="3"/>
        <v>71</v>
      </c>
      <c r="B89" s="23" t="s">
        <v>71</v>
      </c>
      <c r="C89" s="28">
        <v>363713.2</v>
      </c>
      <c r="D89" s="28">
        <v>238792.8</v>
      </c>
      <c r="E89" s="31">
        <f t="shared" si="2"/>
        <v>65.65414727868001</v>
      </c>
    </row>
    <row r="90" spans="1:5" ht="15">
      <c r="A90" s="22">
        <f t="shared" si="3"/>
        <v>72</v>
      </c>
      <c r="B90" s="24" t="s">
        <v>72</v>
      </c>
      <c r="C90" s="32">
        <v>145352.7</v>
      </c>
      <c r="D90" s="32">
        <v>109009.3</v>
      </c>
      <c r="E90" s="31">
        <f t="shared" si="2"/>
        <v>74.99640529553287</v>
      </c>
    </row>
    <row r="91" spans="1:5" ht="15">
      <c r="A91" s="22">
        <f t="shared" si="3"/>
        <v>73</v>
      </c>
      <c r="B91" s="24" t="s">
        <v>73</v>
      </c>
      <c r="C91" s="32">
        <v>54859.3</v>
      </c>
      <c r="D91" s="32">
        <v>12792.7</v>
      </c>
      <c r="E91" s="31">
        <f t="shared" si="2"/>
        <v>23.319109066284113</v>
      </c>
    </row>
    <row r="92" spans="1:5" ht="15">
      <c r="A92" s="22">
        <f t="shared" si="3"/>
        <v>74</v>
      </c>
      <c r="B92" s="24" t="s">
        <v>74</v>
      </c>
      <c r="C92" s="32">
        <v>127527.5</v>
      </c>
      <c r="D92" s="32">
        <v>84242.1</v>
      </c>
      <c r="E92" s="31">
        <f t="shared" si="2"/>
        <v>66.0579874928937</v>
      </c>
    </row>
    <row r="93" spans="1:5" ht="30.75">
      <c r="A93" s="22">
        <f t="shared" si="3"/>
        <v>75</v>
      </c>
      <c r="B93" s="24" t="s">
        <v>75</v>
      </c>
      <c r="C93" s="32">
        <v>35973.7</v>
      </c>
      <c r="D93" s="32">
        <v>32748.7</v>
      </c>
      <c r="E93" s="31">
        <f t="shared" si="2"/>
        <v>91.03511732182122</v>
      </c>
    </row>
    <row r="94" spans="1:5" ht="15">
      <c r="A94" s="22">
        <f t="shared" si="3"/>
        <v>76</v>
      </c>
      <c r="B94" s="23" t="s">
        <v>76</v>
      </c>
      <c r="C94" s="28"/>
      <c r="D94" s="28"/>
      <c r="E94" s="31">
        <f t="shared" si="2"/>
        <v>0</v>
      </c>
    </row>
    <row r="95" spans="1:5" ht="15">
      <c r="A95" s="22">
        <f t="shared" si="3"/>
        <v>77</v>
      </c>
      <c r="B95" s="23" t="s">
        <v>77</v>
      </c>
      <c r="C95" s="28">
        <v>651229.8</v>
      </c>
      <c r="D95" s="28">
        <v>493905.2</v>
      </c>
      <c r="E95" s="31">
        <f t="shared" si="2"/>
        <v>75.84192246730723</v>
      </c>
    </row>
    <row r="96" spans="1:5" ht="15">
      <c r="A96" s="22">
        <f t="shared" si="3"/>
        <v>78</v>
      </c>
      <c r="B96" s="24" t="s">
        <v>78</v>
      </c>
      <c r="C96" s="35">
        <v>212647.9</v>
      </c>
      <c r="D96" s="35">
        <v>174406.8</v>
      </c>
      <c r="E96" s="31">
        <f t="shared" si="2"/>
        <v>82.01670460888633</v>
      </c>
    </row>
    <row r="97" spans="1:5" ht="15">
      <c r="A97" s="22">
        <f t="shared" si="3"/>
        <v>79</v>
      </c>
      <c r="B97" s="24" t="s">
        <v>79</v>
      </c>
      <c r="C97" s="36">
        <v>301301.8</v>
      </c>
      <c r="D97" s="36">
        <v>215249.2</v>
      </c>
      <c r="E97" s="31">
        <f t="shared" si="2"/>
        <v>71.43973252068193</v>
      </c>
    </row>
    <row r="98" spans="1:5" ht="15">
      <c r="A98" s="22">
        <f t="shared" si="3"/>
        <v>80</v>
      </c>
      <c r="B98" s="24" t="s">
        <v>80</v>
      </c>
      <c r="C98" s="36"/>
      <c r="D98" s="36"/>
      <c r="E98" s="31">
        <f t="shared" si="2"/>
        <v>0</v>
      </c>
    </row>
    <row r="99" spans="1:5" ht="15">
      <c r="A99" s="22">
        <f t="shared" si="3"/>
        <v>81</v>
      </c>
      <c r="B99" s="24" t="s">
        <v>81</v>
      </c>
      <c r="C99" s="36"/>
      <c r="D99" s="36"/>
      <c r="E99" s="31">
        <f t="shared" si="2"/>
        <v>0</v>
      </c>
    </row>
    <row r="100" spans="1:5" ht="30.75">
      <c r="A100" s="22">
        <f t="shared" si="3"/>
        <v>82</v>
      </c>
      <c r="B100" s="24" t="s">
        <v>82</v>
      </c>
      <c r="C100" s="36"/>
      <c r="D100" s="36"/>
      <c r="E100" s="31">
        <f t="shared" si="2"/>
        <v>0</v>
      </c>
    </row>
    <row r="101" spans="1:5" ht="30.75">
      <c r="A101" s="22">
        <f>1+A100</f>
        <v>83</v>
      </c>
      <c r="B101" s="24" t="s">
        <v>83</v>
      </c>
      <c r="C101" s="32"/>
      <c r="D101" s="32"/>
      <c r="E101" s="31">
        <f t="shared" si="2"/>
        <v>0</v>
      </c>
    </row>
    <row r="102" spans="1:5" ht="15">
      <c r="A102" s="22">
        <f>1+A101</f>
        <v>84</v>
      </c>
      <c r="B102" s="24" t="s">
        <v>124</v>
      </c>
      <c r="C102" s="32">
        <v>75809.2</v>
      </c>
      <c r="D102" s="32">
        <v>63402.8</v>
      </c>
      <c r="E102" s="31">
        <f t="shared" si="2"/>
        <v>83.6347039673285</v>
      </c>
    </row>
    <row r="103" spans="1:5" ht="15">
      <c r="A103" s="22">
        <f aca="true" t="shared" si="4" ref="A103:A140">1+A102</f>
        <v>85</v>
      </c>
      <c r="B103" s="24" t="s">
        <v>84</v>
      </c>
      <c r="C103" s="32">
        <v>4628.2</v>
      </c>
      <c r="D103" s="32">
        <v>3938.7</v>
      </c>
      <c r="E103" s="31">
        <f t="shared" si="2"/>
        <v>85.10219955922389</v>
      </c>
    </row>
    <row r="104" spans="1:5" ht="15">
      <c r="A104" s="22">
        <f t="shared" si="4"/>
        <v>86</v>
      </c>
      <c r="B104" s="24" t="s">
        <v>85</v>
      </c>
      <c r="C104" s="37">
        <v>56842.7</v>
      </c>
      <c r="D104" s="37">
        <v>36907.7</v>
      </c>
      <c r="E104" s="31">
        <f t="shared" si="2"/>
        <v>64.92953360765762</v>
      </c>
    </row>
    <row r="105" spans="1:5" ht="30.75">
      <c r="A105" s="22">
        <f t="shared" si="4"/>
        <v>87</v>
      </c>
      <c r="B105" s="23" t="s">
        <v>86</v>
      </c>
      <c r="C105" s="28">
        <v>66274.3</v>
      </c>
      <c r="D105" s="28">
        <v>48480.1</v>
      </c>
      <c r="E105" s="31">
        <f t="shared" si="2"/>
        <v>73.15067831723609</v>
      </c>
    </row>
    <row r="106" spans="1:5" ht="15">
      <c r="A106" s="22">
        <f t="shared" si="4"/>
        <v>88</v>
      </c>
      <c r="B106" s="24" t="s">
        <v>87</v>
      </c>
      <c r="C106" s="32">
        <v>51999.6</v>
      </c>
      <c r="D106" s="32">
        <v>36430.1</v>
      </c>
      <c r="E106" s="31">
        <f t="shared" si="2"/>
        <v>70.0584235263348</v>
      </c>
    </row>
    <row r="107" spans="1:5" ht="15">
      <c r="A107" s="22">
        <f t="shared" si="4"/>
        <v>89</v>
      </c>
      <c r="B107" s="24" t="s">
        <v>88</v>
      </c>
      <c r="C107" s="32"/>
      <c r="D107" s="32"/>
      <c r="E107" s="31">
        <f t="shared" si="2"/>
        <v>0</v>
      </c>
    </row>
    <row r="108" spans="1:5" ht="33" customHeight="1">
      <c r="A108" s="22">
        <f t="shared" si="4"/>
        <v>90</v>
      </c>
      <c r="B108" s="24" t="s">
        <v>89</v>
      </c>
      <c r="C108" s="37">
        <v>14274.7</v>
      </c>
      <c r="D108" s="37">
        <v>12050</v>
      </c>
      <c r="E108" s="38">
        <f t="shared" si="2"/>
        <v>84.41508402978695</v>
      </c>
    </row>
    <row r="109" spans="1:5" ht="15">
      <c r="A109" s="22">
        <f t="shared" si="4"/>
        <v>91</v>
      </c>
      <c r="B109" s="23" t="s">
        <v>90</v>
      </c>
      <c r="C109" s="28">
        <v>30</v>
      </c>
      <c r="D109" s="28">
        <v>0</v>
      </c>
      <c r="E109" s="31">
        <f t="shared" si="2"/>
        <v>0</v>
      </c>
    </row>
    <row r="110" spans="1:5" ht="15">
      <c r="A110" s="22">
        <f t="shared" si="4"/>
        <v>92</v>
      </c>
      <c r="B110" s="24" t="s">
        <v>91</v>
      </c>
      <c r="C110" s="32"/>
      <c r="D110" s="32"/>
      <c r="E110" s="31">
        <f t="shared" si="2"/>
        <v>0</v>
      </c>
    </row>
    <row r="111" spans="1:5" ht="15">
      <c r="A111" s="22">
        <f t="shared" si="4"/>
        <v>93</v>
      </c>
      <c r="B111" s="24" t="s">
        <v>92</v>
      </c>
      <c r="C111" s="32"/>
      <c r="D111" s="32"/>
      <c r="E111" s="31">
        <f t="shared" si="2"/>
        <v>0</v>
      </c>
    </row>
    <row r="112" spans="1:5" ht="30.75">
      <c r="A112" s="22">
        <f t="shared" si="4"/>
        <v>94</v>
      </c>
      <c r="B112" s="24" t="s">
        <v>93</v>
      </c>
      <c r="C112" s="32"/>
      <c r="D112" s="32"/>
      <c r="E112" s="31">
        <f t="shared" si="2"/>
        <v>0</v>
      </c>
    </row>
    <row r="113" spans="1:5" ht="15">
      <c r="A113" s="22">
        <f t="shared" si="4"/>
        <v>95</v>
      </c>
      <c r="B113" s="24" t="s">
        <v>94</v>
      </c>
      <c r="C113" s="32"/>
      <c r="D113" s="32"/>
      <c r="E113" s="31">
        <f t="shared" si="2"/>
        <v>0</v>
      </c>
    </row>
    <row r="114" spans="1:5" ht="15">
      <c r="A114" s="22">
        <f t="shared" si="4"/>
        <v>96</v>
      </c>
      <c r="B114" s="24" t="s">
        <v>95</v>
      </c>
      <c r="C114" s="32"/>
      <c r="D114" s="32"/>
      <c r="E114" s="31">
        <f t="shared" si="2"/>
        <v>0</v>
      </c>
    </row>
    <row r="115" spans="1:5" ht="30.75">
      <c r="A115" s="22">
        <f t="shared" si="4"/>
        <v>97</v>
      </c>
      <c r="B115" s="24" t="s">
        <v>96</v>
      </c>
      <c r="C115" s="32"/>
      <c r="D115" s="32"/>
      <c r="E115" s="31">
        <f t="shared" si="2"/>
        <v>0</v>
      </c>
    </row>
    <row r="116" spans="1:5" ht="15">
      <c r="A116" s="22">
        <f t="shared" si="4"/>
        <v>98</v>
      </c>
      <c r="B116" s="24" t="s">
        <v>97</v>
      </c>
      <c r="C116" s="32"/>
      <c r="D116" s="32"/>
      <c r="E116" s="31">
        <f t="shared" si="2"/>
        <v>0</v>
      </c>
    </row>
    <row r="117" spans="1:5" ht="15">
      <c r="A117" s="22">
        <f t="shared" si="4"/>
        <v>99</v>
      </c>
      <c r="B117" s="24" t="s">
        <v>98</v>
      </c>
      <c r="C117" s="37">
        <v>30</v>
      </c>
      <c r="D117" s="37">
        <v>0</v>
      </c>
      <c r="E117" s="31">
        <f t="shared" si="2"/>
        <v>0</v>
      </c>
    </row>
    <row r="118" spans="1:5" ht="15">
      <c r="A118" s="22">
        <f t="shared" si="4"/>
        <v>100</v>
      </c>
      <c r="B118" s="23" t="s">
        <v>99</v>
      </c>
      <c r="C118" s="28">
        <v>56278.2</v>
      </c>
      <c r="D118" s="28">
        <v>44401.2</v>
      </c>
      <c r="E118" s="31">
        <f t="shared" si="2"/>
        <v>78.89591351535763</v>
      </c>
    </row>
    <row r="119" spans="1:5" ht="15">
      <c r="A119" s="22">
        <f t="shared" si="4"/>
        <v>101</v>
      </c>
      <c r="B119" s="24" t="s">
        <v>100</v>
      </c>
      <c r="C119" s="32">
        <v>6650.6</v>
      </c>
      <c r="D119" s="32">
        <v>4966.4</v>
      </c>
      <c r="E119" s="31">
        <f t="shared" si="2"/>
        <v>74.67596908549604</v>
      </c>
    </row>
    <row r="120" spans="1:5" ht="15">
      <c r="A120" s="22">
        <f t="shared" si="4"/>
        <v>102</v>
      </c>
      <c r="B120" s="24" t="s">
        <v>101</v>
      </c>
      <c r="C120" s="32"/>
      <c r="D120" s="32"/>
      <c r="E120" s="31">
        <f>IF(C120&gt;0,D120/C120*100,0)</f>
        <v>0</v>
      </c>
    </row>
    <row r="121" spans="1:5" ht="15">
      <c r="A121" s="22">
        <f t="shared" si="4"/>
        <v>103</v>
      </c>
      <c r="B121" s="24" t="s">
        <v>102</v>
      </c>
      <c r="C121" s="66"/>
      <c r="D121" s="66"/>
      <c r="E121" s="31">
        <f>IF(C121&gt;0,D121/C121*100,0)</f>
        <v>0</v>
      </c>
    </row>
    <row r="122" spans="1:5" ht="15">
      <c r="A122" s="22">
        <f t="shared" si="4"/>
        <v>104</v>
      </c>
      <c r="B122" s="24" t="s">
        <v>103</v>
      </c>
      <c r="C122" s="32">
        <v>49327.6</v>
      </c>
      <c r="D122" s="32">
        <v>39134.8</v>
      </c>
      <c r="E122" s="31">
        <f>IF(C122&gt;0,D122/C122*100,0)</f>
        <v>79.33651748716744</v>
      </c>
    </row>
    <row r="123" spans="1:5" ht="15">
      <c r="A123" s="22">
        <f t="shared" si="4"/>
        <v>105</v>
      </c>
      <c r="B123" s="24" t="s">
        <v>104</v>
      </c>
      <c r="C123" s="37">
        <v>300</v>
      </c>
      <c r="D123" s="37">
        <v>300</v>
      </c>
      <c r="E123" s="31">
        <f>IF(C123&gt;0,D123/C123*100,0)</f>
        <v>100</v>
      </c>
    </row>
    <row r="124" spans="1:5" ht="15">
      <c r="A124" s="22">
        <f t="shared" si="4"/>
        <v>106</v>
      </c>
      <c r="B124" s="23" t="s">
        <v>105</v>
      </c>
      <c r="C124" s="30">
        <v>50143.7</v>
      </c>
      <c r="D124" s="30">
        <v>37842.1</v>
      </c>
      <c r="E124" s="31">
        <f aca="true" t="shared" si="5" ref="E124:E134">IF(C124&gt;0,D124/C124*100,0)</f>
        <v>75.46730695979754</v>
      </c>
    </row>
    <row r="125" spans="1:5" ht="15">
      <c r="A125" s="22">
        <f t="shared" si="4"/>
        <v>107</v>
      </c>
      <c r="B125" s="24" t="s">
        <v>106</v>
      </c>
      <c r="C125" s="37">
        <v>41835.7</v>
      </c>
      <c r="D125" s="37">
        <v>35782.3</v>
      </c>
      <c r="E125" s="31">
        <f t="shared" si="5"/>
        <v>85.53053970651861</v>
      </c>
    </row>
    <row r="126" spans="1:5" ht="15">
      <c r="A126" s="22">
        <f t="shared" si="4"/>
        <v>108</v>
      </c>
      <c r="B126" s="24" t="s">
        <v>107</v>
      </c>
      <c r="C126" s="37">
        <v>7017.2</v>
      </c>
      <c r="D126" s="37">
        <v>1015.6</v>
      </c>
      <c r="E126" s="31">
        <f t="shared" si="5"/>
        <v>14.473009177449695</v>
      </c>
    </row>
    <row r="127" spans="1:5" ht="15">
      <c r="A127" s="22">
        <f t="shared" si="4"/>
        <v>109</v>
      </c>
      <c r="B127" s="24" t="s">
        <v>108</v>
      </c>
      <c r="C127" s="37">
        <v>0</v>
      </c>
      <c r="D127" s="37">
        <v>0</v>
      </c>
      <c r="E127" s="31">
        <f t="shared" si="5"/>
        <v>0</v>
      </c>
    </row>
    <row r="128" spans="1:7" ht="30.75">
      <c r="A128" s="22">
        <f t="shared" si="4"/>
        <v>110</v>
      </c>
      <c r="B128" s="24" t="s">
        <v>109</v>
      </c>
      <c r="C128" s="33"/>
      <c r="D128" s="33"/>
      <c r="E128" s="31">
        <f t="shared" si="5"/>
        <v>0</v>
      </c>
      <c r="G128" s="63"/>
    </row>
    <row r="129" spans="1:5" ht="30.75">
      <c r="A129" s="22">
        <f t="shared" si="4"/>
        <v>111</v>
      </c>
      <c r="B129" s="24" t="s">
        <v>110</v>
      </c>
      <c r="C129" s="37">
        <v>1290.8</v>
      </c>
      <c r="D129" s="37">
        <v>1044.2</v>
      </c>
      <c r="E129" s="31">
        <f t="shared" si="5"/>
        <v>80.89556863960335</v>
      </c>
    </row>
    <row r="130" spans="1:5" ht="15">
      <c r="A130" s="22">
        <f t="shared" si="4"/>
        <v>112</v>
      </c>
      <c r="B130" s="23" t="s">
        <v>111</v>
      </c>
      <c r="C130" s="30">
        <f>C131+C132+C133</f>
        <v>0</v>
      </c>
      <c r="D130" s="30">
        <f>D131+D132+D133</f>
        <v>0</v>
      </c>
      <c r="E130" s="31">
        <f t="shared" si="5"/>
        <v>0</v>
      </c>
    </row>
    <row r="131" spans="1:5" ht="15">
      <c r="A131" s="22">
        <f t="shared" si="4"/>
        <v>113</v>
      </c>
      <c r="B131" s="24" t="s">
        <v>112</v>
      </c>
      <c r="C131" s="33"/>
      <c r="D131" s="33"/>
      <c r="E131" s="31">
        <f t="shared" si="5"/>
        <v>0</v>
      </c>
    </row>
    <row r="132" spans="1:5" ht="15">
      <c r="A132" s="22">
        <f t="shared" si="4"/>
        <v>114</v>
      </c>
      <c r="B132" s="24" t="s">
        <v>113</v>
      </c>
      <c r="C132" s="33"/>
      <c r="D132" s="33"/>
      <c r="E132" s="31">
        <f t="shared" si="5"/>
        <v>0</v>
      </c>
    </row>
    <row r="133" spans="1:5" ht="30.75">
      <c r="A133" s="22">
        <f t="shared" si="4"/>
        <v>115</v>
      </c>
      <c r="B133" s="24" t="s">
        <v>114</v>
      </c>
      <c r="C133" s="33"/>
      <c r="D133" s="33"/>
      <c r="E133" s="31">
        <f t="shared" si="5"/>
        <v>0</v>
      </c>
    </row>
    <row r="134" spans="1:5" ht="30.75">
      <c r="A134" s="22">
        <f t="shared" si="4"/>
        <v>116</v>
      </c>
      <c r="B134" s="23" t="s">
        <v>115</v>
      </c>
      <c r="C134" s="30">
        <v>47.3</v>
      </c>
      <c r="D134" s="30">
        <v>0</v>
      </c>
      <c r="E134" s="31">
        <f t="shared" si="5"/>
        <v>0</v>
      </c>
    </row>
    <row r="135" spans="1:5" ht="46.5">
      <c r="A135" s="22">
        <f t="shared" si="4"/>
        <v>117</v>
      </c>
      <c r="B135" s="23" t="s">
        <v>116</v>
      </c>
      <c r="C135" s="28">
        <f>C136+C137+C138</f>
        <v>0</v>
      </c>
      <c r="D135" s="28">
        <f>D136+D137+D138</f>
        <v>0</v>
      </c>
      <c r="E135" s="31">
        <f aca="true" t="shared" si="6" ref="E135:E140">IF(C135&gt;0,D135/C135*100,0)</f>
        <v>0</v>
      </c>
    </row>
    <row r="136" spans="1:5" ht="15">
      <c r="A136" s="22">
        <f t="shared" si="4"/>
        <v>118</v>
      </c>
      <c r="B136" s="24" t="s">
        <v>117</v>
      </c>
      <c r="C136" s="32"/>
      <c r="D136" s="32"/>
      <c r="E136" s="31">
        <f t="shared" si="6"/>
        <v>0</v>
      </c>
    </row>
    <row r="137" spans="1:5" ht="15">
      <c r="A137" s="22">
        <f t="shared" si="4"/>
        <v>119</v>
      </c>
      <c r="B137" s="24" t="s">
        <v>118</v>
      </c>
      <c r="C137" s="32"/>
      <c r="D137" s="32"/>
      <c r="E137" s="31">
        <f t="shared" si="6"/>
        <v>0</v>
      </c>
    </row>
    <row r="138" spans="1:5" ht="66" customHeight="1">
      <c r="A138" s="22">
        <f t="shared" si="4"/>
        <v>120</v>
      </c>
      <c r="B138" s="27" t="s">
        <v>119</v>
      </c>
      <c r="C138" s="32"/>
      <c r="D138" s="32"/>
      <c r="E138" s="31">
        <f t="shared" si="6"/>
        <v>0</v>
      </c>
    </row>
    <row r="139" spans="1:5" ht="30.75">
      <c r="A139" s="22">
        <f t="shared" si="4"/>
        <v>121</v>
      </c>
      <c r="B139" s="23" t="s">
        <v>120</v>
      </c>
      <c r="C139" s="28">
        <f>C57-C140</f>
        <v>-16123.712700000266</v>
      </c>
      <c r="D139" s="28">
        <f>D57-D140</f>
        <v>-3009.3633299999638</v>
      </c>
      <c r="E139" s="31">
        <f t="shared" si="6"/>
        <v>0</v>
      </c>
    </row>
    <row r="140" spans="1:5" ht="19.5" customHeight="1">
      <c r="A140" s="22">
        <f t="shared" si="4"/>
        <v>122</v>
      </c>
      <c r="B140" s="23" t="s">
        <v>121</v>
      </c>
      <c r="C140" s="28">
        <f>C59+C69+C72+C78+C89+C94+C95+C105+C109+C118+C135+C134+C130+C124</f>
        <v>1344218.7000000002</v>
      </c>
      <c r="D140" s="28">
        <f>D59+D69+D72+D78+D89+D94+D95+D105+D109+D118+D135+D134+D130+D124</f>
        <v>1001280.8999999999</v>
      </c>
      <c r="E140" s="31">
        <f t="shared" si="6"/>
        <v>74.4879460462795</v>
      </c>
    </row>
  </sheetData>
  <sheetProtection selectLockedCells="1" selectUnlockedCells="1"/>
  <mergeCells count="5">
    <mergeCell ref="A58:E58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Мусс</cp:lastModifiedBy>
  <cp:lastPrinted>2021-06-08T12:23:42Z</cp:lastPrinted>
  <dcterms:created xsi:type="dcterms:W3CDTF">2019-11-11T09:38:06Z</dcterms:created>
  <dcterms:modified xsi:type="dcterms:W3CDTF">2021-11-18T06:51:52Z</dcterms:modified>
  <cp:category/>
  <cp:version/>
  <cp:contentType/>
  <cp:contentStatus/>
</cp:coreProperties>
</file>