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<sst xmlns="http://schemas.openxmlformats.org/spreadsheetml/2006/main" count="137" uniqueCount="137">
  <si>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</si>
  <si>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</si>
  <si>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</si>
  <si>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</si>
  <si>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</si>
  <si>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</si>
  <si>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</si>
  <si>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</si>
  <si>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</si>
  <si>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</si>
  <si>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</si>
  <si>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</si>
  <si>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</si>
  <si>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</si>
  <si>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</si>
  <si>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</si>
  <si>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</si>
  <si>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</si>
  <si>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</si>
  <si>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</si>
  <si>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</si>
  <si>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</si>
  <si>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</si>
  <si>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</si>
  <si>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</si>
  <si>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</si>
  <si>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</si>
  <si>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</si>
  <si>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</si>
  <si>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</si>
  <si>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</si>
  <si>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</si>
  <si>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</si>
  <si>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</si>
  <si>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</si>
  <si>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</si>
  <si>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</si>
  <si>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</si>
  <si>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</si>
  <si>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</si>
  <si>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</si>
  <si>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</si>
  <si>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</si>
  <si>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</si>
  <si>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</si>
  <si>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</si>
  <si>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</si>
  <si>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</si>
  <si>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</si>
  <si>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</si>
  <si>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</si>
  <si>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</si>
  <si>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</si>
  <si>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</si>
  <si>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</si>
  <si>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</si>
  <si>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</si>
  <si>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</si>
  <si>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</si>
  <si>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</si>
  <si>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</si>
  <si>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</si>
  <si>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</si>
  <si>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</si>
  <si>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</si>
  <si>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</si>
  <si>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</si>
  <si>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</si>
  <si>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</si>
  <si>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</si>
  <si>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</si>
  <si>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</si>
  <si>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</si>
  <si>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</si>
  <si>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</si>
  <si>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</si>
  <si>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</si>
  <si>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</si>
  <si>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</si>
  <si>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</si>
  <si>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</si>
  <si>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</si>
  <si>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</si>
  <si>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</si>
  <si>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</si>
  <si>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</si>
  <si>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</si>
  <si>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</si>
  <si>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</si>
  <si>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</si>
  <si>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</si>
  <si>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</si>
  <si>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</si>
  <si>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</si>
  <si>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</si>
  <si>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</si>
  <si>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</si>
  <si>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</si>
  <si>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</si>
  <si>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</si>
  <si>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</si>
  <si>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</si>
  <si>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</si>
  <si>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</si>
  <si>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</si>
  <si>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</si>
  <si>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</si>
  <si>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</si>
  <si>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</si>
  <si>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</si>
  <si>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</si>
  <si>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</si>
  <si>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</si>
  <si>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</si>
  <si>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</si>
  <si>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</si>
  <si>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</si>
  <si>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</si>
  <si>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</si>
  <si>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</si>
  <si>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</si>
  <si>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</si>
  <si>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</si>
  <si>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</si>
  <si>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</si>
  <si>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</si>
  <si>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</si>
  <si>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</si>
  <si>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</si>
  <si>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</si>
  <si>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</si>
  <si>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</si>
  <si>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</si>
  <si>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</si>
  <si>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</si>
  <si>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Платежи за пользование природными ресурсами</t>
  </si>
  <si>
    <t>Исполнение бюджета муниципального образования "город Бугуруслан" на 01.10.2021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</si>
</sst>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SheetLayoutView="100" zoomScalePageLayoutView="0" workbookViewId="0" topLeftCell="A40">
      <selection activeCell="D15" sqref="D1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136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3.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C12+C14+C15+C20+C26+C27+C34+C35+C36+C40+C41</f>
        <v>398438.989</v>
      </c>
      <c r="D11" s="58">
        <f>D12+D14+D15+D20+D25+D26+D27+D34+D35+D36+D40+D41</f>
        <v>270037.75062</v>
      </c>
      <c r="E11" s="29">
        <f>IF(C11&gt;0,D11/C11*100,0)</f>
        <v>67.77392726995399</v>
      </c>
    </row>
    <row r="12" spans="1:5" ht="15">
      <c r="A12" s="22">
        <v>2</v>
      </c>
      <c r="B12" s="42" t="s">
        <v>8</v>
      </c>
      <c r="C12" s="56">
        <v>228242</v>
      </c>
      <c r="D12" s="56">
        <v>156174.73016</v>
      </c>
      <c r="E12" s="29">
        <f aca="true" t="shared" si="0" ref="E12:E53">IF(C12&gt;0,D12/C12*100,0)</f>
        <v>68.42506206570219</v>
      </c>
    </row>
    <row r="13" spans="1:5" ht="15">
      <c r="A13" s="22"/>
      <c r="B13" s="44" t="s">
        <v>9</v>
      </c>
      <c r="C13" s="32">
        <f>C12/40.27*20.27</f>
        <v>114886.15197417431</v>
      </c>
      <c r="D13" s="32">
        <f>D12/40.27*20.27</f>
        <v>78610.92079322571</v>
      </c>
      <c r="E13" s="29">
        <f t="shared" si="0"/>
        <v>68.42506206570219</v>
      </c>
    </row>
    <row r="14" spans="1:5" ht="46.5">
      <c r="A14" s="22">
        <v>3</v>
      </c>
      <c r="B14" s="45" t="s">
        <v>10</v>
      </c>
      <c r="C14" s="56">
        <v>10775</v>
      </c>
      <c r="D14" s="56">
        <v>7853.5</v>
      </c>
      <c r="E14" s="29">
        <f t="shared" si="0"/>
        <v>72.88631090487239</v>
      </c>
    </row>
    <row r="15" spans="1:5" ht="15">
      <c r="A15" s="22">
        <v>4</v>
      </c>
      <c r="B15" s="45" t="s">
        <v>126</v>
      </c>
      <c r="C15" s="56">
        <f>C16+C17+C18+C19</f>
        <v>73766</v>
      </c>
      <c r="D15" s="56">
        <f>D16+D17+D18+D19</f>
        <v>56119.18653</v>
      </c>
      <c r="E15" s="29">
        <f t="shared" si="0"/>
        <v>76.07730733671339</v>
      </c>
    </row>
    <row r="16" spans="1:5" ht="30.75">
      <c r="A16" s="22">
        <v>5</v>
      </c>
      <c r="B16" s="24" t="s">
        <v>11</v>
      </c>
      <c r="C16" s="32">
        <v>64179</v>
      </c>
      <c r="D16" s="32">
        <v>49272.02935</v>
      </c>
      <c r="E16" s="29">
        <f t="shared" si="0"/>
        <v>76.7728218731984</v>
      </c>
    </row>
    <row r="17" spans="1:5" ht="30.75">
      <c r="A17" s="22">
        <f>A16+1</f>
        <v>6</v>
      </c>
      <c r="B17" s="24" t="s">
        <v>12</v>
      </c>
      <c r="C17" s="32">
        <v>4660</v>
      </c>
      <c r="D17" s="32">
        <v>2859.78899</v>
      </c>
      <c r="E17" s="29">
        <f t="shared" si="0"/>
        <v>61.36886244635193</v>
      </c>
    </row>
    <row r="18" spans="1:5" ht="16.5" customHeight="1">
      <c r="A18" s="22">
        <f>1+A17</f>
        <v>7</v>
      </c>
      <c r="B18" s="24" t="s">
        <v>13</v>
      </c>
      <c r="C18" s="32">
        <v>876</v>
      </c>
      <c r="D18" s="32">
        <v>1111.39076</v>
      </c>
      <c r="E18" s="29">
        <f t="shared" si="0"/>
        <v>126.87109132420092</v>
      </c>
    </row>
    <row r="19" spans="1:5" ht="53.25" customHeight="1">
      <c r="A19" s="22">
        <v>8</v>
      </c>
      <c r="B19" s="24" t="s">
        <v>14</v>
      </c>
      <c r="C19" s="32">
        <v>4051</v>
      </c>
      <c r="D19" s="32">
        <v>2875.97743</v>
      </c>
      <c r="E19" s="29">
        <f>IF(C19&gt;0,D19/C19*100,0)</f>
        <v>70.99425894840779</v>
      </c>
    </row>
    <row r="20" spans="1:5" ht="24" customHeight="1">
      <c r="A20" s="22">
        <v>9</v>
      </c>
      <c r="B20" s="42" t="s">
        <v>127</v>
      </c>
      <c r="C20" s="56">
        <f>C21+C22</f>
        <v>36915</v>
      </c>
      <c r="D20" s="56">
        <f>D21+D22</f>
        <v>16729.37398</v>
      </c>
      <c r="E20" s="29">
        <f t="shared" si="0"/>
        <v>45.318634647162405</v>
      </c>
    </row>
    <row r="21" spans="1:5" ht="15">
      <c r="A21" s="22">
        <v>10</v>
      </c>
      <c r="B21" s="24" t="s">
        <v>15</v>
      </c>
      <c r="C21" s="32">
        <v>7146</v>
      </c>
      <c r="D21" s="32">
        <v>1393.01703</v>
      </c>
      <c r="E21" s="59">
        <f t="shared" si="0"/>
        <v>19.49366120906801</v>
      </c>
    </row>
    <row r="22" spans="1:5" ht="15">
      <c r="A22" s="22">
        <v>11</v>
      </c>
      <c r="B22" s="42" t="s">
        <v>128</v>
      </c>
      <c r="C22" s="56">
        <f>C23+C24</f>
        <v>29769</v>
      </c>
      <c r="D22" s="56">
        <f>D23+D24</f>
        <v>15336.35695</v>
      </c>
      <c r="E22" s="29">
        <f t="shared" si="0"/>
        <v>51.517877490006384</v>
      </c>
    </row>
    <row r="23" spans="1:5" ht="46.5">
      <c r="A23" s="22">
        <v>12</v>
      </c>
      <c r="B23" s="24" t="s">
        <v>122</v>
      </c>
      <c r="C23" s="32">
        <v>23049</v>
      </c>
      <c r="D23" s="32">
        <v>15190.46385</v>
      </c>
      <c r="E23" s="59">
        <f t="shared" si="0"/>
        <v>65.90508850709358</v>
      </c>
    </row>
    <row r="24" spans="1:5" ht="46.5">
      <c r="A24" s="22">
        <f>1+A23</f>
        <v>13</v>
      </c>
      <c r="B24" s="24" t="s">
        <v>123</v>
      </c>
      <c r="C24" s="32">
        <v>6720</v>
      </c>
      <c r="D24" s="32">
        <v>145.8931</v>
      </c>
      <c r="E24" s="59">
        <f t="shared" si="0"/>
        <v>2.1710282738095237</v>
      </c>
    </row>
    <row r="25" spans="1:5" ht="15">
      <c r="A25" s="22">
        <v>14</v>
      </c>
      <c r="B25" s="42" t="s">
        <v>135</v>
      </c>
      <c r="C25" s="56">
        <v>0</v>
      </c>
      <c r="D25" s="56">
        <v>1.575</v>
      </c>
      <c r="E25" s="29">
        <f t="shared" si="0"/>
        <v>0</v>
      </c>
    </row>
    <row r="26" spans="1:5" ht="15">
      <c r="A26" s="22">
        <v>15</v>
      </c>
      <c r="B26" s="42" t="s">
        <v>16</v>
      </c>
      <c r="C26" s="56">
        <v>8562</v>
      </c>
      <c r="D26" s="56">
        <v>4956.12814</v>
      </c>
      <c r="E26" s="29">
        <f t="shared" si="0"/>
        <v>57.88516865218407</v>
      </c>
    </row>
    <row r="27" spans="1:5" ht="62.25">
      <c r="A27" s="22">
        <v>16</v>
      </c>
      <c r="B27" s="46" t="s">
        <v>17</v>
      </c>
      <c r="C27" s="56">
        <f>C28+C29+C30+C31+C32+C33</f>
        <v>21569</v>
      </c>
      <c r="D27" s="56">
        <f>D28+D29+D30+D31+D32+D33</f>
        <v>12001.35979</v>
      </c>
      <c r="E27" s="29">
        <f t="shared" si="0"/>
        <v>55.64170703324216</v>
      </c>
    </row>
    <row r="28" spans="1:5" ht="78">
      <c r="A28" s="22">
        <v>17</v>
      </c>
      <c r="B28" s="24" t="s">
        <v>18</v>
      </c>
      <c r="C28" s="47">
        <v>17057</v>
      </c>
      <c r="D28" s="47">
        <v>8906.77448</v>
      </c>
      <c r="E28" s="29">
        <f t="shared" si="0"/>
        <v>52.21770815500968</v>
      </c>
    </row>
    <row r="29" spans="1:5" ht="108.75">
      <c r="A29" s="22">
        <f aca="true" t="shared" si="1" ref="A29:A36">1+A28</f>
        <v>18</v>
      </c>
      <c r="B29" s="24" t="s">
        <v>19</v>
      </c>
      <c r="C29" s="47">
        <v>977</v>
      </c>
      <c r="D29" s="47">
        <v>387.7168</v>
      </c>
      <c r="E29" s="29">
        <f t="shared" si="0"/>
        <v>39.68442169907881</v>
      </c>
    </row>
    <row r="30" spans="1:5" ht="108.75">
      <c r="A30" s="22">
        <f t="shared" si="1"/>
        <v>19</v>
      </c>
      <c r="B30" s="24" t="s">
        <v>20</v>
      </c>
      <c r="C30" s="47">
        <v>2315</v>
      </c>
      <c r="D30" s="47">
        <v>1294.08072</v>
      </c>
      <c r="E30" s="29">
        <f t="shared" si="0"/>
        <v>55.8998151187905</v>
      </c>
    </row>
    <row r="31" spans="1:5" ht="30.75">
      <c r="A31" s="22">
        <f t="shared" si="1"/>
        <v>20</v>
      </c>
      <c r="B31" s="24" t="s">
        <v>21</v>
      </c>
      <c r="C31" s="32"/>
      <c r="D31" s="32"/>
      <c r="E31" s="29">
        <f t="shared" si="0"/>
        <v>0</v>
      </c>
    </row>
    <row r="32" spans="1:5" ht="46.5">
      <c r="A32" s="22">
        <v>20</v>
      </c>
      <c r="B32" s="24" t="s">
        <v>22</v>
      </c>
      <c r="C32" s="32"/>
      <c r="D32" s="32"/>
      <c r="E32" s="29">
        <f t="shared" si="0"/>
        <v>0</v>
      </c>
    </row>
    <row r="33" spans="1:5" ht="30.75">
      <c r="A33" s="22">
        <v>21</v>
      </c>
      <c r="B33" s="24" t="s">
        <v>134</v>
      </c>
      <c r="C33" s="32">
        <v>1220</v>
      </c>
      <c r="D33" s="32">
        <v>1412.78779</v>
      </c>
      <c r="E33" s="29">
        <f t="shared" si="0"/>
        <v>115.80227786885247</v>
      </c>
    </row>
    <row r="34" spans="1:5" ht="30.75">
      <c r="A34" s="22">
        <v>21</v>
      </c>
      <c r="B34" s="42" t="s">
        <v>23</v>
      </c>
      <c r="C34" s="56">
        <v>1087</v>
      </c>
      <c r="D34" s="56">
        <v>58.86042</v>
      </c>
      <c r="E34" s="29">
        <f t="shared" si="0"/>
        <v>5.414942042318307</v>
      </c>
    </row>
    <row r="35" spans="1:5" ht="30.75">
      <c r="A35" s="22">
        <v>22</v>
      </c>
      <c r="B35" s="42" t="s">
        <v>24</v>
      </c>
      <c r="C35" s="56">
        <v>1190</v>
      </c>
      <c r="D35" s="56">
        <v>756.04009</v>
      </c>
      <c r="E35" s="29">
        <f t="shared" si="0"/>
        <v>63.532780672268906</v>
      </c>
    </row>
    <row r="36" spans="1:5" ht="35.25" customHeight="1">
      <c r="A36" s="22">
        <f t="shared" si="1"/>
        <v>23</v>
      </c>
      <c r="B36" s="42" t="s">
        <v>25</v>
      </c>
      <c r="C36" s="56">
        <f>C37+C38+C39</f>
        <v>7520</v>
      </c>
      <c r="D36" s="56">
        <f>D37+D38+D39</f>
        <v>7253.1455399999995</v>
      </c>
      <c r="E36" s="29">
        <f t="shared" si="0"/>
        <v>96.4514034574468</v>
      </c>
    </row>
    <row r="37" spans="1:5" ht="33" customHeight="1">
      <c r="A37" s="22">
        <v>24</v>
      </c>
      <c r="B37" s="43" t="s">
        <v>125</v>
      </c>
      <c r="C37" s="32">
        <v>3624</v>
      </c>
      <c r="D37" s="32">
        <v>3259.04731</v>
      </c>
      <c r="E37" s="29">
        <f t="shared" si="0"/>
        <v>89.92956153421633</v>
      </c>
    </row>
    <row r="38" spans="1:5" s="54" customFormat="1" ht="46.5">
      <c r="A38" s="50">
        <v>25</v>
      </c>
      <c r="B38" s="51" t="s">
        <v>26</v>
      </c>
      <c r="C38" s="52">
        <v>1570</v>
      </c>
      <c r="D38" s="52">
        <v>1640</v>
      </c>
      <c r="E38" s="53">
        <f t="shared" si="0"/>
        <v>104.45859872611464</v>
      </c>
    </row>
    <row r="39" spans="1:5" ht="62.25">
      <c r="A39" s="22">
        <f>1+A38</f>
        <v>26</v>
      </c>
      <c r="B39" s="24" t="s">
        <v>27</v>
      </c>
      <c r="C39" s="32">
        <v>2326</v>
      </c>
      <c r="D39" s="32">
        <v>2354.09823</v>
      </c>
      <c r="E39" s="29">
        <f t="shared" si="0"/>
        <v>101.2080064488392</v>
      </c>
    </row>
    <row r="40" spans="1:5" ht="30.75">
      <c r="A40" s="22">
        <v>27</v>
      </c>
      <c r="B40" s="42" t="s">
        <v>28</v>
      </c>
      <c r="C40" s="56">
        <v>8652.489</v>
      </c>
      <c r="D40" s="56">
        <v>7953.25297</v>
      </c>
      <c r="E40" s="29">
        <f t="shared" si="0"/>
        <v>91.9186718411315</v>
      </c>
    </row>
    <row r="41" spans="1:5" ht="15">
      <c r="A41" s="22">
        <f>1+A40</f>
        <v>28</v>
      </c>
      <c r="B41" s="42" t="s">
        <v>29</v>
      </c>
      <c r="C41" s="56">
        <f>C42+C43+C44</f>
        <v>160.5</v>
      </c>
      <c r="D41" s="56">
        <f>D42+D43+D44</f>
        <v>180.598</v>
      </c>
      <c r="E41" s="29">
        <f t="shared" si="0"/>
        <v>112.52211838006232</v>
      </c>
    </row>
    <row r="42" spans="1:5" ht="15">
      <c r="A42" s="22">
        <f>A41+1</f>
        <v>29</v>
      </c>
      <c r="B42" s="24" t="s">
        <v>30</v>
      </c>
      <c r="C42" s="32"/>
      <c r="D42" s="57"/>
      <c r="E42" s="29">
        <f t="shared" si="0"/>
        <v>0</v>
      </c>
    </row>
    <row r="43" spans="1:5" ht="30.75">
      <c r="A43" s="22">
        <v>30</v>
      </c>
      <c r="B43" s="24" t="s">
        <v>130</v>
      </c>
      <c r="C43" s="32">
        <v>0</v>
      </c>
      <c r="D43" s="57">
        <v>0</v>
      </c>
      <c r="E43" s="29">
        <f t="shared" si="0"/>
        <v>0</v>
      </c>
    </row>
    <row r="44" spans="1:5" ht="30.75">
      <c r="A44" s="22">
        <v>31</v>
      </c>
      <c r="B44" s="24" t="s">
        <v>133</v>
      </c>
      <c r="C44" s="32">
        <v>160.5</v>
      </c>
      <c r="D44" s="57">
        <v>180.598</v>
      </c>
      <c r="E44" s="29">
        <f t="shared" si="0"/>
        <v>112.52211838006232</v>
      </c>
    </row>
    <row r="45" spans="1:5" ht="18">
      <c r="A45" s="22">
        <v>32</v>
      </c>
      <c r="B45" s="48" t="s">
        <v>31</v>
      </c>
      <c r="C45" s="58">
        <f>C46+C53+C54</f>
        <v>910379.5003000001</v>
      </c>
      <c r="D45" s="58">
        <f>D46+D53+D54</f>
        <v>653725.7457099999</v>
      </c>
      <c r="E45" s="29">
        <f t="shared" si="0"/>
        <v>71.8080476872091</v>
      </c>
    </row>
    <row r="46" spans="1:5" ht="30.75">
      <c r="A46" s="22">
        <v>33</v>
      </c>
      <c r="B46" s="48" t="s">
        <v>32</v>
      </c>
      <c r="C46" s="58">
        <f>C47+C50+C51+C52</f>
        <v>903099.9900000001</v>
      </c>
      <c r="D46" s="58">
        <f>D47+D50+D51+D52</f>
        <v>651446.23541</v>
      </c>
      <c r="E46" s="29">
        <f t="shared" si="0"/>
        <v>72.1344527320834</v>
      </c>
    </row>
    <row r="47" spans="1:5" ht="30.75">
      <c r="A47" s="22">
        <v>34</v>
      </c>
      <c r="B47" s="25" t="s">
        <v>33</v>
      </c>
      <c r="C47" s="41">
        <f>C48+C49</f>
        <v>149471.1</v>
      </c>
      <c r="D47" s="41">
        <f>D48+D49</f>
        <v>97443.83733</v>
      </c>
      <c r="E47" s="29">
        <f t="shared" si="0"/>
        <v>65.19242671660274</v>
      </c>
    </row>
    <row r="48" spans="1:5" ht="30.75">
      <c r="A48" s="22">
        <v>35</v>
      </c>
      <c r="B48" s="24" t="s">
        <v>34</v>
      </c>
      <c r="C48" s="32">
        <v>113493</v>
      </c>
      <c r="D48" s="32">
        <v>91682.33846</v>
      </c>
      <c r="E48" s="29">
        <f t="shared" si="0"/>
        <v>80.78237288643354</v>
      </c>
    </row>
    <row r="49" spans="1:5" ht="30.75">
      <c r="A49" s="22">
        <v>36</v>
      </c>
      <c r="B49" s="24" t="s">
        <v>35</v>
      </c>
      <c r="C49" s="32">
        <v>35978.1</v>
      </c>
      <c r="D49" s="32">
        <v>5761.49887</v>
      </c>
      <c r="E49" s="29">
        <f t="shared" si="0"/>
        <v>16.01390532018089</v>
      </c>
    </row>
    <row r="50" spans="1:5" ht="46.5">
      <c r="A50" s="22">
        <v>37</v>
      </c>
      <c r="B50" s="49" t="s">
        <v>36</v>
      </c>
      <c r="C50" s="56">
        <v>299547.79</v>
      </c>
      <c r="D50" s="55">
        <v>180643.64822</v>
      </c>
      <c r="E50" s="29">
        <f t="shared" si="0"/>
        <v>60.305451834580396</v>
      </c>
    </row>
    <row r="51" spans="1:5" ht="33" customHeight="1">
      <c r="A51" s="22">
        <f>1+A50</f>
        <v>38</v>
      </c>
      <c r="B51" s="23" t="s">
        <v>37</v>
      </c>
      <c r="C51" s="28">
        <v>379138.7</v>
      </c>
      <c r="D51" s="28">
        <v>303863.81186</v>
      </c>
      <c r="E51" s="29">
        <f t="shared" si="0"/>
        <v>80.14581783922348</v>
      </c>
    </row>
    <row r="52" spans="1:5" ht="33" customHeight="1">
      <c r="A52" s="22">
        <v>38</v>
      </c>
      <c r="B52" s="23" t="s">
        <v>132</v>
      </c>
      <c r="C52" s="28">
        <v>74942.4</v>
      </c>
      <c r="D52" s="28">
        <v>69494.938</v>
      </c>
      <c r="E52" s="29">
        <f t="shared" si="0"/>
        <v>92.73113484489421</v>
      </c>
    </row>
    <row r="53" spans="1:5" ht="33" customHeight="1">
      <c r="A53" s="22">
        <v>40</v>
      </c>
      <c r="B53" s="65" t="s">
        <v>131</v>
      </c>
      <c r="C53" s="28">
        <v>5600</v>
      </c>
      <c r="D53" s="28">
        <v>600</v>
      </c>
      <c r="E53" s="29">
        <f t="shared" si="0"/>
        <v>10.714285714285714</v>
      </c>
    </row>
    <row r="54" spans="1:5" ht="15">
      <c r="A54" s="22">
        <v>41</v>
      </c>
      <c r="B54" s="23" t="s">
        <v>129</v>
      </c>
      <c r="C54" s="28">
        <v>1679.5103</v>
      </c>
      <c r="D54" s="28">
        <v>1679.5103</v>
      </c>
      <c r="E54" s="29">
        <f>IF(C54&gt;0,D54/C54*100,0)</f>
        <v>100</v>
      </c>
    </row>
    <row r="55" spans="1:5" ht="72" customHeight="1">
      <c r="A55" s="22">
        <v>42</v>
      </c>
      <c r="B55" s="25" t="s">
        <v>38</v>
      </c>
      <c r="C55" s="41"/>
      <c r="D55" s="41">
        <v>-0.01</v>
      </c>
      <c r="E55" s="29">
        <f>IF(C55&gt;0,D55/C55*100,0)</f>
        <v>0</v>
      </c>
    </row>
    <row r="56" spans="1:5" ht="18">
      <c r="A56" s="22">
        <v>42</v>
      </c>
      <c r="B56" s="60" t="s">
        <v>39</v>
      </c>
      <c r="C56" s="61">
        <f>(C45+C11)</f>
        <v>1308818.4893</v>
      </c>
      <c r="D56" s="61">
        <f>(D45+D11)</f>
        <v>923763.49633</v>
      </c>
      <c r="E56" s="62">
        <f>IF(C56&gt;0,D56/C56*100,0)</f>
        <v>70.57995466002774</v>
      </c>
    </row>
    <row r="57" spans="1:5" ht="15.75" customHeight="1">
      <c r="A57" s="67" t="s">
        <v>40</v>
      </c>
      <c r="B57" s="68"/>
      <c r="C57" s="68"/>
      <c r="D57" s="68"/>
      <c r="E57" s="69"/>
    </row>
    <row r="58" spans="1:5" ht="15">
      <c r="A58" s="22">
        <v>42</v>
      </c>
      <c r="B58" s="23" t="s">
        <v>41</v>
      </c>
      <c r="C58" s="28">
        <v>65537</v>
      </c>
      <c r="D58" s="28">
        <v>49484.6</v>
      </c>
      <c r="E58" s="31">
        <f>IF(C58&gt;0,D58/C58*100,0)</f>
        <v>75.50635518867205</v>
      </c>
    </row>
    <row r="59" spans="1:5" ht="30.75">
      <c r="A59" s="22">
        <v>43</v>
      </c>
      <c r="B59" s="24" t="s">
        <v>42</v>
      </c>
      <c r="C59" s="32">
        <v>1862.6</v>
      </c>
      <c r="D59" s="32">
        <v>1364.7</v>
      </c>
      <c r="E59" s="31">
        <f aca="true" t="shared" si="2" ref="E59:E118">IF(C59&gt;0,D59/C59*100,0)</f>
        <v>73.26854933963278</v>
      </c>
    </row>
    <row r="60" spans="1:5" ht="46.5">
      <c r="A60" s="22">
        <v>44</v>
      </c>
      <c r="B60" s="24" t="s">
        <v>43</v>
      </c>
      <c r="C60" s="32">
        <v>2537.2</v>
      </c>
      <c r="D60" s="32">
        <v>2119.6</v>
      </c>
      <c r="E60" s="31">
        <f t="shared" si="2"/>
        <v>83.54091124073783</v>
      </c>
    </row>
    <row r="61" spans="1:5" ht="15">
      <c r="A61" s="22">
        <v>45</v>
      </c>
      <c r="B61" s="24" t="s">
        <v>44</v>
      </c>
      <c r="C61" s="32">
        <v>35525.9</v>
      </c>
      <c r="D61" s="32">
        <v>26904.9</v>
      </c>
      <c r="E61" s="31">
        <f t="shared" si="2"/>
        <v>75.73319747001483</v>
      </c>
    </row>
    <row r="62" spans="1:5" ht="15">
      <c r="A62" s="22">
        <v>46</v>
      </c>
      <c r="B62" s="24" t="s">
        <v>45</v>
      </c>
      <c r="C62" s="32">
        <v>0</v>
      </c>
      <c r="D62" s="32">
        <v>0</v>
      </c>
      <c r="E62" s="31">
        <f t="shared" si="2"/>
        <v>0</v>
      </c>
    </row>
    <row r="63" spans="1:5" ht="46.5">
      <c r="A63" s="22">
        <v>47</v>
      </c>
      <c r="B63" s="24" t="s">
        <v>46</v>
      </c>
      <c r="C63" s="37">
        <v>9784.4</v>
      </c>
      <c r="D63" s="37">
        <v>7314.6</v>
      </c>
      <c r="E63" s="38">
        <f t="shared" si="2"/>
        <v>74.75777768693023</v>
      </c>
    </row>
    <row r="64" spans="1:5" ht="15">
      <c r="A64" s="22">
        <v>47</v>
      </c>
      <c r="B64" s="24" t="s">
        <v>47</v>
      </c>
      <c r="C64" s="35">
        <v>320</v>
      </c>
      <c r="D64" s="35">
        <v>196.9</v>
      </c>
      <c r="E64" s="31">
        <f t="shared" si="2"/>
        <v>61.53125000000001</v>
      </c>
    </row>
    <row r="65" spans="1:5" ht="15">
      <c r="A65" s="22">
        <v>48</v>
      </c>
      <c r="B65" s="24" t="s">
        <v>48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49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50</v>
      </c>
      <c r="C67" s="32">
        <v>15506.9</v>
      </c>
      <c r="D67" s="32">
        <v>11583.9</v>
      </c>
      <c r="E67" s="31">
        <f t="shared" si="2"/>
        <v>74.70158445595186</v>
      </c>
    </row>
    <row r="68" spans="1:5" ht="15">
      <c r="A68" s="22">
        <v>51</v>
      </c>
      <c r="B68" s="25" t="s">
        <v>51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52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53</v>
      </c>
      <c r="C70" s="32"/>
      <c r="D70" s="32"/>
      <c r="E70" s="31">
        <f t="shared" si="2"/>
        <v>0</v>
      </c>
    </row>
    <row r="71" spans="1:5" s="64" customFormat="1" ht="30.75">
      <c r="A71" s="22">
        <v>54</v>
      </c>
      <c r="B71" s="25" t="s">
        <v>54</v>
      </c>
      <c r="C71" s="28">
        <v>6205.5</v>
      </c>
      <c r="D71" s="28">
        <v>4505.8</v>
      </c>
      <c r="E71" s="31">
        <f t="shared" si="2"/>
        <v>72.60978164531464</v>
      </c>
    </row>
    <row r="72" spans="1:5" ht="15">
      <c r="A72" s="22">
        <v>55</v>
      </c>
      <c r="B72" s="26" t="s">
        <v>55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56</v>
      </c>
      <c r="C73" s="32">
        <v>1993</v>
      </c>
      <c r="D73" s="32">
        <v>1494.7</v>
      </c>
      <c r="E73" s="31">
        <f t="shared" si="2"/>
        <v>74.99749121926745</v>
      </c>
    </row>
    <row r="74" spans="1:7" ht="46.5">
      <c r="A74" s="22">
        <v>57</v>
      </c>
      <c r="B74" s="26" t="s">
        <v>57</v>
      </c>
      <c r="C74" s="32">
        <v>4157.5</v>
      </c>
      <c r="D74" s="32">
        <v>2994.1</v>
      </c>
      <c r="E74" s="31">
        <f t="shared" si="2"/>
        <v>72.01683704149127</v>
      </c>
      <c r="G74" s="63"/>
    </row>
    <row r="75" spans="1:5" ht="15">
      <c r="A75" s="22">
        <v>58</v>
      </c>
      <c r="B75" s="26" t="s">
        <v>58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59</v>
      </c>
      <c r="C76" s="32">
        <v>55</v>
      </c>
      <c r="D76" s="32">
        <v>17</v>
      </c>
      <c r="E76" s="31">
        <f t="shared" si="2"/>
        <v>30.909090909090907</v>
      </c>
    </row>
    <row r="77" spans="1:5" ht="15">
      <c r="A77" s="22">
        <v>60</v>
      </c>
      <c r="B77" s="23" t="s">
        <v>60</v>
      </c>
      <c r="C77" s="28">
        <v>84739.6</v>
      </c>
      <c r="D77" s="28">
        <v>75791.6</v>
      </c>
      <c r="E77" s="31">
        <f t="shared" si="2"/>
        <v>89.44059211985895</v>
      </c>
    </row>
    <row r="78" spans="1:5" ht="15">
      <c r="A78" s="22">
        <v>61</v>
      </c>
      <c r="B78" s="24" t="s">
        <v>61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62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63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64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65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66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67</v>
      </c>
      <c r="C84" s="35">
        <v>170</v>
      </c>
      <c r="D84" s="35">
        <v>170</v>
      </c>
      <c r="E84" s="31">
        <f t="shared" si="2"/>
        <v>100</v>
      </c>
    </row>
    <row r="85" spans="1:5" ht="15">
      <c r="A85" s="22">
        <f aca="true" t="shared" si="3" ref="A85:A99">1+A84</f>
        <v>68</v>
      </c>
      <c r="B85" s="24" t="s">
        <v>68</v>
      </c>
      <c r="C85" s="35">
        <v>71895.8</v>
      </c>
      <c r="D85" s="35">
        <v>66057.5</v>
      </c>
      <c r="E85" s="31">
        <f t="shared" si="2"/>
        <v>91.87949782880224</v>
      </c>
    </row>
    <row r="86" spans="1:5" ht="15">
      <c r="A86" s="22">
        <f t="shared" si="3"/>
        <v>69</v>
      </c>
      <c r="B86" s="24" t="s">
        <v>69</v>
      </c>
      <c r="C86" s="32"/>
      <c r="D86" s="32"/>
      <c r="E86" s="31">
        <f t="shared" si="2"/>
        <v>0</v>
      </c>
    </row>
    <row r="87" spans="1:5" ht="30.75">
      <c r="A87" s="22">
        <f t="shared" si="3"/>
        <v>70</v>
      </c>
      <c r="B87" s="24" t="s">
        <v>70</v>
      </c>
      <c r="C87" s="32">
        <v>12673.8</v>
      </c>
      <c r="D87" s="32">
        <v>9564.1</v>
      </c>
      <c r="E87" s="31">
        <f t="shared" si="2"/>
        <v>75.46355473496506</v>
      </c>
    </row>
    <row r="88" spans="1:5" ht="15">
      <c r="A88" s="22">
        <f t="shared" si="3"/>
        <v>71</v>
      </c>
      <c r="B88" s="23" t="s">
        <v>71</v>
      </c>
      <c r="C88" s="28">
        <v>349477.6</v>
      </c>
      <c r="D88" s="28">
        <v>204027.4</v>
      </c>
      <c r="E88" s="31">
        <f t="shared" si="2"/>
        <v>58.38068019237856</v>
      </c>
    </row>
    <row r="89" spans="1:5" ht="15">
      <c r="A89" s="22">
        <f t="shared" si="3"/>
        <v>72</v>
      </c>
      <c r="B89" s="24" t="s">
        <v>72</v>
      </c>
      <c r="C89" s="32">
        <v>145352.7</v>
      </c>
      <c r="D89" s="32">
        <v>108859.1</v>
      </c>
      <c r="E89" s="31">
        <f t="shared" si="2"/>
        <v>74.89307044175993</v>
      </c>
    </row>
    <row r="90" spans="1:5" ht="15">
      <c r="A90" s="22">
        <f t="shared" si="3"/>
        <v>73</v>
      </c>
      <c r="B90" s="24" t="s">
        <v>73</v>
      </c>
      <c r="C90" s="32">
        <v>54059.3</v>
      </c>
      <c r="D90" s="32">
        <v>2335.5</v>
      </c>
      <c r="E90" s="31">
        <f t="shared" si="2"/>
        <v>4.3202557191824535</v>
      </c>
    </row>
    <row r="91" spans="1:5" ht="15">
      <c r="A91" s="22">
        <f t="shared" si="3"/>
        <v>74</v>
      </c>
      <c r="B91" s="24" t="s">
        <v>74</v>
      </c>
      <c r="C91" s="32">
        <v>113595.9</v>
      </c>
      <c r="D91" s="32">
        <v>64254.8</v>
      </c>
      <c r="E91" s="31">
        <f t="shared" si="2"/>
        <v>56.56436543924561</v>
      </c>
    </row>
    <row r="92" spans="1:5" ht="30.75">
      <c r="A92" s="22">
        <f t="shared" si="3"/>
        <v>75</v>
      </c>
      <c r="B92" s="24" t="s">
        <v>75</v>
      </c>
      <c r="C92" s="32">
        <v>36469.7</v>
      </c>
      <c r="D92" s="32">
        <v>28578</v>
      </c>
      <c r="E92" s="31">
        <f t="shared" si="2"/>
        <v>78.36094072613704</v>
      </c>
    </row>
    <row r="93" spans="1:5" ht="15">
      <c r="A93" s="22">
        <f t="shared" si="3"/>
        <v>76</v>
      </c>
      <c r="B93" s="23" t="s">
        <v>76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77</v>
      </c>
      <c r="C94" s="28">
        <v>651229.8</v>
      </c>
      <c r="D94" s="28">
        <v>443447.7</v>
      </c>
      <c r="E94" s="31">
        <f t="shared" si="2"/>
        <v>68.09388943810617</v>
      </c>
    </row>
    <row r="95" spans="1:5" ht="15">
      <c r="A95" s="22">
        <f t="shared" si="3"/>
        <v>78</v>
      </c>
      <c r="B95" s="24" t="s">
        <v>78</v>
      </c>
      <c r="C95" s="35">
        <v>212647.9</v>
      </c>
      <c r="D95" s="35">
        <v>153872.5</v>
      </c>
      <c r="E95" s="31">
        <f t="shared" si="2"/>
        <v>72.36022551833335</v>
      </c>
    </row>
    <row r="96" spans="1:5" ht="15">
      <c r="A96" s="22">
        <f t="shared" si="3"/>
        <v>79</v>
      </c>
      <c r="B96" s="24" t="s">
        <v>79</v>
      </c>
      <c r="C96" s="36">
        <v>301301.8</v>
      </c>
      <c r="D96" s="36">
        <v>195341.2</v>
      </c>
      <c r="E96" s="31">
        <f t="shared" si="2"/>
        <v>64.83240392191483</v>
      </c>
    </row>
    <row r="97" spans="1:5" ht="15">
      <c r="A97" s="22">
        <f t="shared" si="3"/>
        <v>80</v>
      </c>
      <c r="B97" s="24" t="s">
        <v>80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81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82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83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124</v>
      </c>
      <c r="C101" s="32">
        <v>75809.2</v>
      </c>
      <c r="D101" s="32">
        <v>58346.9</v>
      </c>
      <c r="E101" s="31">
        <f t="shared" si="2"/>
        <v>76.96546065649025</v>
      </c>
    </row>
    <row r="102" spans="1:5" ht="15">
      <c r="A102" s="22">
        <f aca="true" t="shared" si="4" ref="A102:A139">1+A101</f>
        <v>85</v>
      </c>
      <c r="B102" s="24" t="s">
        <v>84</v>
      </c>
      <c r="C102" s="32">
        <v>4628.2</v>
      </c>
      <c r="D102" s="32">
        <v>3713</v>
      </c>
      <c r="E102" s="31">
        <f t="shared" si="2"/>
        <v>80.22557365714533</v>
      </c>
    </row>
    <row r="103" spans="1:5" ht="15">
      <c r="A103" s="22">
        <f t="shared" si="4"/>
        <v>86</v>
      </c>
      <c r="B103" s="24" t="s">
        <v>85</v>
      </c>
      <c r="C103" s="37">
        <v>56842.7</v>
      </c>
      <c r="D103" s="37">
        <v>32174.1</v>
      </c>
      <c r="E103" s="31">
        <f t="shared" si="2"/>
        <v>56.60199110879673</v>
      </c>
    </row>
    <row r="104" spans="1:5" ht="30.75">
      <c r="A104" s="22">
        <f t="shared" si="4"/>
        <v>87</v>
      </c>
      <c r="B104" s="23" t="s">
        <v>86</v>
      </c>
      <c r="C104" s="28">
        <v>61274.3</v>
      </c>
      <c r="D104" s="28">
        <v>43741.8</v>
      </c>
      <c r="E104" s="31">
        <f t="shared" si="2"/>
        <v>71.38686202861558</v>
      </c>
    </row>
    <row r="105" spans="1:5" ht="15">
      <c r="A105" s="22">
        <f t="shared" si="4"/>
        <v>88</v>
      </c>
      <c r="B105" s="24" t="s">
        <v>87</v>
      </c>
      <c r="C105" s="32">
        <v>46999.6</v>
      </c>
      <c r="D105" s="32">
        <v>32861.5</v>
      </c>
      <c r="E105" s="31">
        <f t="shared" si="2"/>
        <v>69.91868015898007</v>
      </c>
    </row>
    <row r="106" spans="1:5" ht="15">
      <c r="A106" s="22">
        <f t="shared" si="4"/>
        <v>89</v>
      </c>
      <c r="B106" s="24" t="s">
        <v>88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89</v>
      </c>
      <c r="C107" s="37">
        <v>14274.7</v>
      </c>
      <c r="D107" s="37">
        <v>10880.3</v>
      </c>
      <c r="E107" s="38">
        <f t="shared" si="2"/>
        <v>76.22086628790797</v>
      </c>
    </row>
    <row r="108" spans="1:5" ht="15">
      <c r="A108" s="22">
        <f t="shared" si="4"/>
        <v>91</v>
      </c>
      <c r="B108" s="23" t="s">
        <v>90</v>
      </c>
      <c r="C108" s="28">
        <v>30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91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92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93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94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95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96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97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98</v>
      </c>
      <c r="C116" s="37">
        <v>30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99</v>
      </c>
      <c r="C117" s="28">
        <v>56257.4</v>
      </c>
      <c r="D117" s="28">
        <v>42469</v>
      </c>
      <c r="E117" s="31">
        <f t="shared" si="2"/>
        <v>75.49051324803492</v>
      </c>
    </row>
    <row r="118" spans="1:5" ht="15">
      <c r="A118" s="22">
        <f t="shared" si="4"/>
        <v>101</v>
      </c>
      <c r="B118" s="24" t="s">
        <v>100</v>
      </c>
      <c r="C118" s="32">
        <v>6650.6</v>
      </c>
      <c r="D118" s="32">
        <v>4396.3</v>
      </c>
      <c r="E118" s="31">
        <f t="shared" si="2"/>
        <v>66.10381018253992</v>
      </c>
    </row>
    <row r="119" spans="1:5" ht="15">
      <c r="A119" s="22">
        <f t="shared" si="4"/>
        <v>102</v>
      </c>
      <c r="B119" s="24" t="s">
        <v>101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102</v>
      </c>
      <c r="C120" s="66"/>
      <c r="D120" s="66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103</v>
      </c>
      <c r="C121" s="32">
        <v>49306.8</v>
      </c>
      <c r="D121" s="32">
        <v>37772.7</v>
      </c>
      <c r="E121" s="31">
        <f>IF(C121&gt;0,D121/C121*100,0)</f>
        <v>76.6074861885176</v>
      </c>
    </row>
    <row r="122" spans="1:5" ht="15">
      <c r="A122" s="22">
        <f t="shared" si="4"/>
        <v>105</v>
      </c>
      <c r="B122" s="24" t="s">
        <v>104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105</v>
      </c>
      <c r="C123" s="30">
        <v>50143.7</v>
      </c>
      <c r="D123" s="30">
        <v>33799.4</v>
      </c>
      <c r="E123" s="31">
        <f aca="true" t="shared" si="5" ref="E123:E133">IF(C123&gt;0,D123/C123*100,0)</f>
        <v>67.40507780638445</v>
      </c>
    </row>
    <row r="124" spans="1:5" ht="15">
      <c r="A124" s="22">
        <f t="shared" si="4"/>
        <v>107</v>
      </c>
      <c r="B124" s="24" t="s">
        <v>106</v>
      </c>
      <c r="C124" s="37">
        <v>41838.6</v>
      </c>
      <c r="D124" s="37">
        <v>31880.7</v>
      </c>
      <c r="E124" s="31">
        <f t="shared" si="5"/>
        <v>76.19925140898597</v>
      </c>
    </row>
    <row r="125" spans="1:5" ht="15">
      <c r="A125" s="22">
        <f t="shared" si="4"/>
        <v>108</v>
      </c>
      <c r="B125" s="24" t="s">
        <v>107</v>
      </c>
      <c r="C125" s="37">
        <v>7017.2</v>
      </c>
      <c r="D125" s="37">
        <v>1015.6</v>
      </c>
      <c r="E125" s="31">
        <f t="shared" si="5"/>
        <v>14.473009177449695</v>
      </c>
    </row>
    <row r="126" spans="1:5" ht="15">
      <c r="A126" s="22">
        <f t="shared" si="4"/>
        <v>109</v>
      </c>
      <c r="B126" s="24" t="s">
        <v>108</v>
      </c>
      <c r="C126" s="37">
        <v>0</v>
      </c>
      <c r="D126" s="37">
        <v>0</v>
      </c>
      <c r="E126" s="31">
        <f t="shared" si="5"/>
        <v>0</v>
      </c>
    </row>
    <row r="127" spans="1:7" ht="30.75">
      <c r="A127" s="22">
        <f t="shared" si="4"/>
        <v>110</v>
      </c>
      <c r="B127" s="24" t="s">
        <v>109</v>
      </c>
      <c r="C127" s="33"/>
      <c r="D127" s="33"/>
      <c r="E127" s="31">
        <f t="shared" si="5"/>
        <v>0</v>
      </c>
      <c r="G127" s="63"/>
    </row>
    <row r="128" spans="1:5" ht="30.75">
      <c r="A128" s="22">
        <f t="shared" si="4"/>
        <v>111</v>
      </c>
      <c r="B128" s="24" t="s">
        <v>110</v>
      </c>
      <c r="C128" s="37">
        <v>1287.9</v>
      </c>
      <c r="D128" s="37">
        <v>903.1</v>
      </c>
      <c r="E128" s="31">
        <f t="shared" si="5"/>
        <v>70.12190387452442</v>
      </c>
    </row>
    <row r="129" spans="1:5" ht="15">
      <c r="A129" s="22">
        <f t="shared" si="4"/>
        <v>112</v>
      </c>
      <c r="B129" s="23" t="s">
        <v>111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112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113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114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115</v>
      </c>
      <c r="C133" s="30">
        <v>47.3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116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117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118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119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120</v>
      </c>
      <c r="C138" s="28">
        <f>C56-C139</f>
        <v>-16123.710699999938</v>
      </c>
      <c r="D138" s="28">
        <f>D56-D139</f>
        <v>26496.19632999983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121</v>
      </c>
      <c r="C139" s="28">
        <f>C58+C68+C71+C77+C88+C93+C94+C104+C108+C117+C134+C133+C129+C123</f>
        <v>1324942.2</v>
      </c>
      <c r="D139" s="28">
        <f>D58+D68+D71+D77+D88+D93+D94+D104+D108+D117+D134+D133+D129+D123</f>
        <v>897267.3000000002</v>
      </c>
      <c r="E139" s="31">
        <f t="shared" si="6"/>
        <v>67.72124097187033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2021-06-08T12:23:42Z</cp:lastPrinted>
  <dcterms:created xsi:type="dcterms:W3CDTF">2019-11-11T09:38:06Z</dcterms:created>
  <dcterms:modified xsi:type="dcterms:W3CDTF">2021-10-11T07:23:22Z</dcterms:modified>
  <cp:category/>
  <cp:version/>
  <cp:contentType/>
  <cp:contentStatus/>
</cp:coreProperties>
</file>