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'ЗФ'!$A$1:$E$138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<sst xmlns="http://schemas.openxmlformats.org/spreadsheetml/2006/main" count="136" uniqueCount="136">
  <si>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</si>
  <si>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</si>
  <si>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</si>
  <si>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</si>
  <si>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</si>
  <si>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</si>
  <si>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</si>
  <si>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</si>
  <si>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</si>
  <si>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</si>
  <si>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</si>
  <si>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</si>
  <si>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</si>
  <si>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</si>
  <si>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</si>
  <si>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</si>
  <si>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</si>
  <si>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</si>
  <si>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</si>
  <si>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</si>
  <si>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</si>
  <si>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</si>
  <si>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</si>
  <si>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</si>
  <si>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</si>
  <si>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</si>
  <si>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</si>
  <si>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</si>
  <si>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</si>
  <si>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</si>
  <si>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</si>
  <si>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</si>
  <si>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</si>
  <si>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</si>
  <si>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</si>
  <si>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</si>
  <si>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</si>
  <si>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</si>
  <si>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</si>
  <si>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</si>
  <si>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</si>
  <si>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</si>
  <si>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</si>
  <si>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</si>
  <si>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</si>
  <si>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</si>
  <si>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</si>
  <si>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</si>
  <si>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</si>
  <si>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</si>
  <si>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</si>
  <si>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</si>
  <si>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</si>
  <si>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</si>
  <si>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</si>
  <si>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</si>
  <si>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</si>
  <si>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</si>
  <si>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</si>
  <si>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</si>
  <si>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</si>
  <si>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</si>
  <si>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</si>
  <si>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</si>
  <si>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</si>
  <si>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</si>
  <si>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</si>
  <si>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</si>
  <si>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</si>
  <si>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</si>
  <si>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</si>
  <si>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</si>
  <si>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</si>
  <si>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</si>
  <si>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</si>
  <si>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</si>
  <si>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</si>
  <si>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</si>
  <si>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</si>
  <si>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</si>
  <si>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</si>
  <si>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</si>
  <si>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</si>
  <si>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</si>
  <si>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</si>
  <si>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</si>
  <si>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</si>
  <si>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</si>
  <si>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</si>
  <si>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</si>
  <si>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</si>
  <si>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</si>
  <si>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</si>
  <si>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</si>
  <si>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</si>
  <si>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</si>
  <si>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</si>
  <si>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</si>
  <si>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</si>
  <si>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</si>
  <si>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</si>
  <si>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</si>
  <si>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</si>
  <si>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</si>
  <si>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</si>
  <si>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</si>
  <si>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</si>
  <si>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</si>
  <si>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</si>
  <si>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</si>
  <si>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</si>
  <si>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</si>
  <si>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</si>
  <si>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</si>
  <si>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</si>
  <si>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</si>
  <si>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</si>
  <si>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</si>
  <si>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</si>
  <si>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</si>
  <si>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</si>
  <si>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</si>
  <si>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</si>
  <si>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</si>
  <si>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</si>
  <si>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</si>
  <si>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</si>
  <si>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</si>
  <si>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</si>
  <si>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</si>
  <si>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</si>
  <si>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</si>
  <si>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</si>
  <si>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</si>
  <si>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</si>
  <si>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Исполнение бюджета муниципального образования "город Бугуруслан" на 01.06.2021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</si>
</sst>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SheetLayoutView="100" zoomScalePageLayoutView="0" workbookViewId="0" topLeftCell="A1">
      <selection activeCell="C55" sqref="C55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135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2.7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39">
        <v>1</v>
      </c>
      <c r="B11" s="40" t="s">
        <v>7</v>
      </c>
      <c r="C11" s="58">
        <f>C12+C14+C15+C20+C25+C26+C33+C34+C35+C39+C40</f>
        <v>382149.5</v>
      </c>
      <c r="D11" s="58">
        <f>D12+D14+D15+D20+D25+D26+D33+D34+D35+D39+D40</f>
        <v>160992.07326</v>
      </c>
      <c r="E11" s="29">
        <f>IF(C11&gt;0,D11/C11*100,0)</f>
        <v>42.128034515287865</v>
      </c>
    </row>
    <row r="12" spans="1:5" ht="15">
      <c r="A12" s="22">
        <v>2</v>
      </c>
      <c r="B12" s="42" t="s">
        <v>8</v>
      </c>
      <c r="C12" s="56">
        <v>223967</v>
      </c>
      <c r="D12" s="56">
        <v>88697.50186</v>
      </c>
      <c r="E12" s="29">
        <f aca="true" t="shared" si="0" ref="E12:E52">IF(C12&gt;0,D12/C12*100,0)</f>
        <v>39.60293340536776</v>
      </c>
    </row>
    <row r="13" spans="1:5" ht="15">
      <c r="A13" s="22"/>
      <c r="B13" s="44" t="s">
        <v>9</v>
      </c>
      <c r="C13" s="32">
        <f>C12/40.27*20.27</f>
        <v>112734.3205860442</v>
      </c>
      <c r="D13" s="32">
        <f>D12/40.27*20.27</f>
        <v>44646.097906684874</v>
      </c>
      <c r="E13" s="29">
        <f t="shared" si="0"/>
        <v>39.60293340536775</v>
      </c>
    </row>
    <row r="14" spans="1:5" ht="46.5">
      <c r="A14" s="22">
        <v>3</v>
      </c>
      <c r="B14" s="45" t="s">
        <v>10</v>
      </c>
      <c r="C14" s="56">
        <v>10775</v>
      </c>
      <c r="D14" s="56">
        <v>4134.4086</v>
      </c>
      <c r="E14" s="29">
        <f t="shared" si="0"/>
        <v>38.370381438515075</v>
      </c>
    </row>
    <row r="15" spans="1:5" ht="15">
      <c r="A15" s="22">
        <v>4</v>
      </c>
      <c r="B15" s="45" t="s">
        <v>126</v>
      </c>
      <c r="C15" s="56">
        <f>C16+C17+C18+C19</f>
        <v>66516</v>
      </c>
      <c r="D15" s="56">
        <f>D16+D17+D18+D19</f>
        <v>37496.15271000001</v>
      </c>
      <c r="E15" s="29">
        <f t="shared" si="0"/>
        <v>56.371628946418916</v>
      </c>
    </row>
    <row r="16" spans="1:5" ht="30.75">
      <c r="A16" s="22">
        <v>5</v>
      </c>
      <c r="B16" s="24" t="s">
        <v>11</v>
      </c>
      <c r="C16" s="32">
        <v>58179</v>
      </c>
      <c r="D16" s="32">
        <v>31874.77112</v>
      </c>
      <c r="E16" s="29">
        <f t="shared" si="0"/>
        <v>54.787416627992926</v>
      </c>
    </row>
    <row r="17" spans="1:5" ht="30.75">
      <c r="A17" s="22">
        <f>A16+1</f>
        <v>6</v>
      </c>
      <c r="B17" s="24" t="s">
        <v>12</v>
      </c>
      <c r="C17" s="32">
        <v>4660</v>
      </c>
      <c r="D17" s="32">
        <v>2606.75133</v>
      </c>
      <c r="E17" s="29">
        <f t="shared" si="0"/>
        <v>55.938869742489274</v>
      </c>
    </row>
    <row r="18" spans="1:5" ht="16.5" customHeight="1">
      <c r="A18" s="22">
        <f>1+A17</f>
        <v>7</v>
      </c>
      <c r="B18" s="24" t="s">
        <v>13</v>
      </c>
      <c r="C18" s="32">
        <v>376</v>
      </c>
      <c r="D18" s="32">
        <v>827.47185</v>
      </c>
      <c r="E18" s="29">
        <f t="shared" si="0"/>
        <v>220.07230053191492</v>
      </c>
    </row>
    <row r="19" spans="1:5" ht="53.25" customHeight="1">
      <c r="A19" s="22">
        <v>8</v>
      </c>
      <c r="B19" s="24" t="s">
        <v>14</v>
      </c>
      <c r="C19" s="32">
        <v>3301</v>
      </c>
      <c r="D19" s="32">
        <v>2187.15841</v>
      </c>
      <c r="E19" s="29">
        <f>IF(C19&gt;0,D19/C19*100,0)</f>
        <v>66.25744956073916</v>
      </c>
    </row>
    <row r="20" spans="1:5" ht="24" customHeight="1">
      <c r="A20" s="22">
        <v>9</v>
      </c>
      <c r="B20" s="42" t="s">
        <v>127</v>
      </c>
      <c r="C20" s="56">
        <f>C21+C22</f>
        <v>35915</v>
      </c>
      <c r="D20" s="56">
        <f>D21+D22</f>
        <v>10404.69686</v>
      </c>
      <c r="E20" s="29">
        <f t="shared" si="0"/>
        <v>28.97033790895169</v>
      </c>
    </row>
    <row r="21" spans="1:5" ht="15">
      <c r="A21" s="22">
        <v>10</v>
      </c>
      <c r="B21" s="24" t="s">
        <v>15</v>
      </c>
      <c r="C21" s="32">
        <v>7146</v>
      </c>
      <c r="D21" s="32">
        <v>683.86431</v>
      </c>
      <c r="E21" s="59">
        <f t="shared" si="0"/>
        <v>9.569889588581026</v>
      </c>
    </row>
    <row r="22" spans="1:5" ht="15">
      <c r="A22" s="22">
        <v>11</v>
      </c>
      <c r="B22" s="42" t="s">
        <v>128</v>
      </c>
      <c r="C22" s="56">
        <f>C23+C24</f>
        <v>28769</v>
      </c>
      <c r="D22" s="56">
        <f>D23+D24</f>
        <v>9720.83255</v>
      </c>
      <c r="E22" s="29">
        <f t="shared" si="0"/>
        <v>33.78926118391324</v>
      </c>
    </row>
    <row r="23" spans="1:5" ht="46.5">
      <c r="A23" s="22">
        <v>12</v>
      </c>
      <c r="B23" s="24" t="s">
        <v>122</v>
      </c>
      <c r="C23" s="32">
        <v>22049</v>
      </c>
      <c r="D23" s="32">
        <v>9375.52593</v>
      </c>
      <c r="E23" s="59">
        <f t="shared" si="0"/>
        <v>42.521320377341375</v>
      </c>
    </row>
    <row r="24" spans="1:5" ht="46.5">
      <c r="A24" s="22">
        <f>1+A23</f>
        <v>13</v>
      </c>
      <c r="B24" s="24" t="s">
        <v>123</v>
      </c>
      <c r="C24" s="32">
        <v>6720</v>
      </c>
      <c r="D24" s="32">
        <v>345.30662</v>
      </c>
      <c r="E24" s="59">
        <f t="shared" si="0"/>
        <v>5.138491369047619</v>
      </c>
    </row>
    <row r="25" spans="1:5" ht="15">
      <c r="A25" s="22">
        <v>14</v>
      </c>
      <c r="B25" s="42" t="s">
        <v>16</v>
      </c>
      <c r="C25" s="56">
        <v>8452</v>
      </c>
      <c r="D25" s="56">
        <v>2426.96958</v>
      </c>
      <c r="E25" s="29">
        <f t="shared" si="0"/>
        <v>28.714737103644104</v>
      </c>
    </row>
    <row r="26" spans="1:5" ht="62.25">
      <c r="A26" s="22">
        <v>15</v>
      </c>
      <c r="B26" s="46" t="s">
        <v>17</v>
      </c>
      <c r="C26" s="56">
        <f>C27+C28+C29+C30+C31+C32</f>
        <v>21179</v>
      </c>
      <c r="D26" s="56">
        <f>D27+D28+D29+D30+D31+D32</f>
        <v>6615.31956</v>
      </c>
      <c r="E26" s="29">
        <f t="shared" si="0"/>
        <v>31.23527815288729</v>
      </c>
    </row>
    <row r="27" spans="1:5" ht="78">
      <c r="A27" s="22">
        <v>16</v>
      </c>
      <c r="B27" s="24" t="s">
        <v>18</v>
      </c>
      <c r="C27" s="47">
        <v>17057</v>
      </c>
      <c r="D27" s="47">
        <v>4832.66982</v>
      </c>
      <c r="E27" s="29">
        <f t="shared" si="0"/>
        <v>28.332472416016884</v>
      </c>
    </row>
    <row r="28" spans="1:5" ht="108.75">
      <c r="A28" s="22">
        <f aca="true" t="shared" si="1" ref="A28:A35">1+A27</f>
        <v>17</v>
      </c>
      <c r="B28" s="24" t="s">
        <v>19</v>
      </c>
      <c r="C28" s="47">
        <v>977</v>
      </c>
      <c r="D28" s="47">
        <v>253.34596</v>
      </c>
      <c r="E28" s="29">
        <f t="shared" si="0"/>
        <v>25.93100921187308</v>
      </c>
    </row>
    <row r="29" spans="1:5" ht="93">
      <c r="A29" s="22">
        <f t="shared" si="1"/>
        <v>18</v>
      </c>
      <c r="B29" s="24" t="s">
        <v>20</v>
      </c>
      <c r="C29" s="47">
        <v>2315</v>
      </c>
      <c r="D29" s="47">
        <v>615.11218</v>
      </c>
      <c r="E29" s="29">
        <f t="shared" si="0"/>
        <v>26.57072051835853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24" t="s">
        <v>134</v>
      </c>
      <c r="C32" s="32">
        <v>830</v>
      </c>
      <c r="D32" s="32">
        <v>914.1916</v>
      </c>
      <c r="E32" s="29">
        <f t="shared" si="0"/>
        <v>110.14356626506023</v>
      </c>
    </row>
    <row r="33" spans="1:5" ht="30.75">
      <c r="A33" s="22">
        <v>21</v>
      </c>
      <c r="B33" s="42" t="s">
        <v>23</v>
      </c>
      <c r="C33" s="56">
        <v>1087</v>
      </c>
      <c r="D33" s="56">
        <v>32.72855</v>
      </c>
      <c r="E33" s="29">
        <f t="shared" si="0"/>
        <v>3.0109061637534498</v>
      </c>
    </row>
    <row r="34" spans="1:5" ht="30.75">
      <c r="A34" s="22">
        <v>22</v>
      </c>
      <c r="B34" s="42" t="s">
        <v>24</v>
      </c>
      <c r="C34" s="56">
        <v>1190</v>
      </c>
      <c r="D34" s="56">
        <v>379.59653</v>
      </c>
      <c r="E34" s="29">
        <f t="shared" si="0"/>
        <v>31.89886806722689</v>
      </c>
    </row>
    <row r="35" spans="1:5" ht="35.25" customHeight="1">
      <c r="A35" s="22">
        <f t="shared" si="1"/>
        <v>23</v>
      </c>
      <c r="B35" s="42" t="s">
        <v>25</v>
      </c>
      <c r="C35" s="56">
        <f>C36+C37+C38</f>
        <v>4270</v>
      </c>
      <c r="D35" s="56">
        <f>D36+D37+D38</f>
        <v>3079.84996</v>
      </c>
      <c r="E35" s="29">
        <f t="shared" si="0"/>
        <v>72.12763372365339</v>
      </c>
    </row>
    <row r="36" spans="1:5" ht="33" customHeight="1">
      <c r="A36" s="22">
        <v>24</v>
      </c>
      <c r="B36" s="43" t="s">
        <v>125</v>
      </c>
      <c r="C36" s="32">
        <v>1874</v>
      </c>
      <c r="D36" s="32">
        <v>823.01621</v>
      </c>
      <c r="E36" s="29">
        <f t="shared" si="0"/>
        <v>43.91762059765208</v>
      </c>
    </row>
    <row r="37" spans="1:5" s="54" customFormat="1" ht="46.5">
      <c r="A37" s="50">
        <v>25</v>
      </c>
      <c r="B37" s="51" t="s">
        <v>26</v>
      </c>
      <c r="C37" s="52">
        <v>820</v>
      </c>
      <c r="D37" s="52">
        <v>680.50298</v>
      </c>
      <c r="E37" s="53">
        <f t="shared" si="0"/>
        <v>82.98816829268293</v>
      </c>
    </row>
    <row r="38" spans="1:5" ht="62.25">
      <c r="A38" s="22">
        <f>1+A37</f>
        <v>26</v>
      </c>
      <c r="B38" s="24" t="s">
        <v>27</v>
      </c>
      <c r="C38" s="32">
        <v>1576</v>
      </c>
      <c r="D38" s="32">
        <v>1576.33077</v>
      </c>
      <c r="E38" s="29">
        <f t="shared" si="0"/>
        <v>100.02098794416243</v>
      </c>
    </row>
    <row r="39" spans="1:5" ht="30.75">
      <c r="A39" s="22">
        <v>27</v>
      </c>
      <c r="B39" s="42" t="s">
        <v>28</v>
      </c>
      <c r="C39" s="56">
        <v>8650</v>
      </c>
      <c r="D39" s="56">
        <v>7571.85007</v>
      </c>
      <c r="E39" s="29">
        <f t="shared" si="0"/>
        <v>87.53583895953759</v>
      </c>
    </row>
    <row r="40" spans="1:5" ht="15">
      <c r="A40" s="22">
        <f>1+A39</f>
        <v>28</v>
      </c>
      <c r="B40" s="42" t="s">
        <v>29</v>
      </c>
      <c r="C40" s="56">
        <f>C41+C42+C43</f>
        <v>148.5</v>
      </c>
      <c r="D40" s="56">
        <f>D41+D42+D43</f>
        <v>152.99898</v>
      </c>
      <c r="E40" s="29">
        <f t="shared" si="0"/>
        <v>103.02961616161615</v>
      </c>
    </row>
    <row r="41" spans="1:5" ht="15">
      <c r="A41" s="22">
        <f>A40+1</f>
        <v>29</v>
      </c>
      <c r="B41" s="24" t="s">
        <v>30</v>
      </c>
      <c r="C41" s="32"/>
      <c r="D41" s="57">
        <v>4.49898</v>
      </c>
      <c r="E41" s="29">
        <f t="shared" si="0"/>
        <v>0</v>
      </c>
    </row>
    <row r="42" spans="1:5" ht="30.75">
      <c r="A42" s="22">
        <v>30</v>
      </c>
      <c r="B42" s="24" t="s">
        <v>130</v>
      </c>
      <c r="C42" s="32">
        <v>0</v>
      </c>
      <c r="D42" s="57">
        <v>0</v>
      </c>
      <c r="E42" s="29">
        <f t="shared" si="0"/>
        <v>0</v>
      </c>
    </row>
    <row r="43" spans="1:5" ht="30.75">
      <c r="A43" s="22">
        <v>31</v>
      </c>
      <c r="B43" s="24" t="s">
        <v>133</v>
      </c>
      <c r="C43" s="32">
        <v>148.5</v>
      </c>
      <c r="D43" s="57">
        <v>148.5</v>
      </c>
      <c r="E43" s="29">
        <f t="shared" si="0"/>
        <v>100</v>
      </c>
    </row>
    <row r="44" spans="1:5" ht="17.25">
      <c r="A44" s="22">
        <v>32</v>
      </c>
      <c r="B44" s="48" t="s">
        <v>31</v>
      </c>
      <c r="C44" s="58">
        <f>C45+C52+C53</f>
        <v>870463.89</v>
      </c>
      <c r="D44" s="58">
        <f>D45+D52+D53</f>
        <v>313742.69488</v>
      </c>
      <c r="E44" s="29">
        <f t="shared" si="0"/>
        <v>36.04316026021482</v>
      </c>
    </row>
    <row r="45" spans="1:5" ht="30.75">
      <c r="A45" s="22">
        <v>33</v>
      </c>
      <c r="B45" s="48" t="s">
        <v>32</v>
      </c>
      <c r="C45" s="58">
        <f>C46+C49+C50+C51</f>
        <v>870463.89</v>
      </c>
      <c r="D45" s="58">
        <f>D46+D49+D50+D51</f>
        <v>313742.69488</v>
      </c>
      <c r="E45" s="29">
        <f t="shared" si="0"/>
        <v>36.04316026021482</v>
      </c>
    </row>
    <row r="46" spans="1:5" ht="30.75">
      <c r="A46" s="22">
        <v>34</v>
      </c>
      <c r="B46" s="25" t="s">
        <v>33</v>
      </c>
      <c r="C46" s="41">
        <f>C47+C48</f>
        <v>143471.1</v>
      </c>
      <c r="D46" s="41">
        <f>D47+D48</f>
        <v>52205.771530000005</v>
      </c>
      <c r="E46" s="29">
        <f t="shared" si="0"/>
        <v>36.387656838206446</v>
      </c>
    </row>
    <row r="47" spans="1:5" ht="30.75">
      <c r="A47" s="22">
        <v>35</v>
      </c>
      <c r="B47" s="24" t="s">
        <v>34</v>
      </c>
      <c r="C47" s="32">
        <v>113493</v>
      </c>
      <c r="D47" s="32">
        <v>46444.27266</v>
      </c>
      <c r="E47" s="29">
        <f t="shared" si="0"/>
        <v>40.922587877666466</v>
      </c>
    </row>
    <row r="48" spans="1:5" ht="30.75">
      <c r="A48" s="22">
        <v>36</v>
      </c>
      <c r="B48" s="24" t="s">
        <v>35</v>
      </c>
      <c r="C48" s="32">
        <v>29978.1</v>
      </c>
      <c r="D48" s="32">
        <v>5761.49887</v>
      </c>
      <c r="E48" s="29">
        <f t="shared" si="0"/>
        <v>19.21902612240269</v>
      </c>
    </row>
    <row r="49" spans="1:5" ht="46.5">
      <c r="A49" s="22">
        <v>37</v>
      </c>
      <c r="B49" s="49" t="s">
        <v>36</v>
      </c>
      <c r="C49" s="56">
        <v>289667.49</v>
      </c>
      <c r="D49" s="55">
        <v>87439.02297</v>
      </c>
      <c r="E49" s="29">
        <f t="shared" si="0"/>
        <v>30.185998080074505</v>
      </c>
    </row>
    <row r="50" spans="1:5" ht="33" customHeight="1">
      <c r="A50" s="22">
        <f>1+A49</f>
        <v>38</v>
      </c>
      <c r="B50" s="23" t="s">
        <v>37</v>
      </c>
      <c r="C50" s="28">
        <v>363982.9</v>
      </c>
      <c r="D50" s="28">
        <v>160048.72638</v>
      </c>
      <c r="E50" s="29">
        <f t="shared" si="0"/>
        <v>43.97149601808217</v>
      </c>
    </row>
    <row r="51" spans="1:5" ht="33" customHeight="1">
      <c r="A51" s="22">
        <v>38</v>
      </c>
      <c r="B51" s="23" t="s">
        <v>132</v>
      </c>
      <c r="C51" s="28">
        <v>73342.4</v>
      </c>
      <c r="D51" s="28">
        <v>14049.174</v>
      </c>
      <c r="E51" s="29">
        <f t="shared" si="0"/>
        <v>19.15559621719497</v>
      </c>
    </row>
    <row r="52" spans="1:5" ht="33" customHeight="1">
      <c r="A52" s="22">
        <v>40</v>
      </c>
      <c r="B52" s="65" t="s">
        <v>131</v>
      </c>
      <c r="C52" s="28">
        <v>0</v>
      </c>
      <c r="D52" s="28">
        <v>0</v>
      </c>
      <c r="E52" s="29">
        <f t="shared" si="0"/>
        <v>0</v>
      </c>
    </row>
    <row r="53" spans="1:5" ht="15">
      <c r="A53" s="22">
        <v>41</v>
      </c>
      <c r="B53" s="23" t="s">
        <v>129</v>
      </c>
      <c r="C53" s="28">
        <v>0</v>
      </c>
      <c r="D53" s="28">
        <v>0</v>
      </c>
      <c r="E53" s="29">
        <f>IF(C53&gt;0,D53/C53*100,0)</f>
        <v>0</v>
      </c>
    </row>
    <row r="54" spans="1:5" ht="72" customHeight="1">
      <c r="A54" s="22">
        <v>42</v>
      </c>
      <c r="B54" s="25" t="s">
        <v>38</v>
      </c>
      <c r="C54" s="41"/>
      <c r="D54" s="41">
        <v>-0.01</v>
      </c>
      <c r="E54" s="29">
        <f>IF(C54&gt;0,D54/C54*100,0)</f>
        <v>0</v>
      </c>
    </row>
    <row r="55" spans="1:5" ht="17.25">
      <c r="A55" s="22">
        <v>42</v>
      </c>
      <c r="B55" s="60" t="s">
        <v>39</v>
      </c>
      <c r="C55" s="61">
        <f>(C44+C11)</f>
        <v>1252613.3900000001</v>
      </c>
      <c r="D55" s="61">
        <f>(D44+D11)</f>
        <v>474734.76814000006</v>
      </c>
      <c r="E55" s="62">
        <f>IF(C55&gt;0,D55/C55*100,0)</f>
        <v>37.899544418888894</v>
      </c>
    </row>
    <row r="56" spans="1:5" ht="15.75" customHeight="1">
      <c r="A56" s="67" t="s">
        <v>40</v>
      </c>
      <c r="B56" s="68"/>
      <c r="C56" s="68"/>
      <c r="D56" s="68"/>
      <c r="E56" s="69"/>
    </row>
    <row r="57" spans="1:5" ht="15">
      <c r="A57" s="22">
        <v>42</v>
      </c>
      <c r="B57" s="23" t="s">
        <v>41</v>
      </c>
      <c r="C57" s="28">
        <v>62483.7</v>
      </c>
      <c r="D57" s="28">
        <v>25883.8</v>
      </c>
      <c r="E57" s="31">
        <f>IF(C57&gt;0,D57/C57*100,0)</f>
        <v>41.4248836096454</v>
      </c>
    </row>
    <row r="58" spans="1:5" ht="30.75">
      <c r="A58" s="22">
        <v>43</v>
      </c>
      <c r="B58" s="24" t="s">
        <v>42</v>
      </c>
      <c r="C58" s="32">
        <v>1862.6</v>
      </c>
      <c r="D58" s="32">
        <v>715.7</v>
      </c>
      <c r="E58" s="31">
        <f aca="true" t="shared" si="2" ref="E58:E117">IF(C58&gt;0,D58/C58*100,0)</f>
        <v>38.424782562010094</v>
      </c>
    </row>
    <row r="59" spans="1:5" ht="46.5">
      <c r="A59" s="22">
        <v>44</v>
      </c>
      <c r="B59" s="24" t="s">
        <v>43</v>
      </c>
      <c r="C59" s="32">
        <v>2537.2</v>
      </c>
      <c r="D59" s="32">
        <v>1194.2</v>
      </c>
      <c r="E59" s="31">
        <f t="shared" si="2"/>
        <v>47.06763361185559</v>
      </c>
    </row>
    <row r="60" spans="1:5" ht="15">
      <c r="A60" s="22">
        <v>45</v>
      </c>
      <c r="B60" s="24" t="s">
        <v>44</v>
      </c>
      <c r="C60" s="32">
        <v>34253</v>
      </c>
      <c r="D60" s="32">
        <v>13503.3</v>
      </c>
      <c r="E60" s="31">
        <f t="shared" si="2"/>
        <v>39.42224038770327</v>
      </c>
    </row>
    <row r="61" spans="1:5" ht="15">
      <c r="A61" s="22">
        <v>46</v>
      </c>
      <c r="B61" s="24" t="s">
        <v>45</v>
      </c>
      <c r="C61" s="32">
        <v>0</v>
      </c>
      <c r="D61" s="32">
        <v>0</v>
      </c>
      <c r="E61" s="31">
        <f t="shared" si="2"/>
        <v>0</v>
      </c>
    </row>
    <row r="62" spans="1:5" ht="46.5">
      <c r="A62" s="22">
        <v>47</v>
      </c>
      <c r="B62" s="24" t="s">
        <v>46</v>
      </c>
      <c r="C62" s="37">
        <v>9671.8</v>
      </c>
      <c r="D62" s="37">
        <v>4061.7</v>
      </c>
      <c r="E62" s="38">
        <f t="shared" si="2"/>
        <v>41.99528526230898</v>
      </c>
    </row>
    <row r="63" spans="1:5" ht="15">
      <c r="A63" s="22">
        <v>47</v>
      </c>
      <c r="B63" s="24" t="s">
        <v>47</v>
      </c>
      <c r="C63" s="35">
        <v>0</v>
      </c>
      <c r="D63" s="35">
        <v>0</v>
      </c>
      <c r="E63" s="31">
        <f t="shared" si="2"/>
        <v>0</v>
      </c>
    </row>
    <row r="64" spans="1:5" ht="15">
      <c r="A64" s="22">
        <v>48</v>
      </c>
      <c r="B64" s="24" t="s">
        <v>48</v>
      </c>
      <c r="C64" s="32"/>
      <c r="D64" s="32"/>
      <c r="E64" s="31">
        <f t="shared" si="2"/>
        <v>0</v>
      </c>
    </row>
    <row r="65" spans="1:5" ht="30.75">
      <c r="A65" s="22">
        <v>49</v>
      </c>
      <c r="B65" s="24" t="s">
        <v>49</v>
      </c>
      <c r="C65" s="32"/>
      <c r="D65" s="32"/>
      <c r="E65" s="31">
        <f t="shared" si="2"/>
        <v>0</v>
      </c>
    </row>
    <row r="66" spans="1:5" ht="15">
      <c r="A66" s="22">
        <v>50</v>
      </c>
      <c r="B66" s="24" t="s">
        <v>50</v>
      </c>
      <c r="C66" s="32">
        <v>14159.1</v>
      </c>
      <c r="D66" s="32">
        <v>6408.9</v>
      </c>
      <c r="E66" s="31">
        <f t="shared" si="2"/>
        <v>45.26347013581372</v>
      </c>
    </row>
    <row r="67" spans="1:5" ht="15">
      <c r="A67" s="22">
        <v>51</v>
      </c>
      <c r="B67" s="25" t="s">
        <v>51</v>
      </c>
      <c r="C67" s="28">
        <f>C68+C69</f>
        <v>0</v>
      </c>
      <c r="D67" s="28">
        <f>D68+D69</f>
        <v>0</v>
      </c>
      <c r="E67" s="31">
        <f t="shared" si="2"/>
        <v>0</v>
      </c>
    </row>
    <row r="68" spans="1:5" ht="15">
      <c r="A68" s="22">
        <v>52</v>
      </c>
      <c r="B68" s="26" t="s">
        <v>52</v>
      </c>
      <c r="C68" s="32"/>
      <c r="D68" s="32"/>
      <c r="E68" s="31">
        <f t="shared" si="2"/>
        <v>0</v>
      </c>
    </row>
    <row r="69" spans="1:5" ht="15">
      <c r="A69" s="22">
        <v>53</v>
      </c>
      <c r="B69" s="26" t="s">
        <v>53</v>
      </c>
      <c r="C69" s="32"/>
      <c r="D69" s="32"/>
      <c r="E69" s="31">
        <f t="shared" si="2"/>
        <v>0</v>
      </c>
    </row>
    <row r="70" spans="1:5" s="64" customFormat="1" ht="30.75">
      <c r="A70" s="22">
        <v>54</v>
      </c>
      <c r="B70" s="25" t="s">
        <v>54</v>
      </c>
      <c r="C70" s="28">
        <v>6090.3</v>
      </c>
      <c r="D70" s="28">
        <v>2122.1</v>
      </c>
      <c r="E70" s="31">
        <f t="shared" si="2"/>
        <v>34.843932154409465</v>
      </c>
    </row>
    <row r="71" spans="1:5" ht="15">
      <c r="A71" s="22">
        <v>55</v>
      </c>
      <c r="B71" s="26" t="s">
        <v>55</v>
      </c>
      <c r="C71" s="32"/>
      <c r="D71" s="32"/>
      <c r="E71" s="31">
        <f t="shared" si="2"/>
        <v>0</v>
      </c>
    </row>
    <row r="72" spans="1:5" ht="15">
      <c r="A72" s="22">
        <v>56</v>
      </c>
      <c r="B72" s="26" t="s">
        <v>56</v>
      </c>
      <c r="C72" s="32">
        <v>1993</v>
      </c>
      <c r="D72" s="32">
        <v>825.4</v>
      </c>
      <c r="E72" s="31">
        <f t="shared" si="2"/>
        <v>41.41495233316608</v>
      </c>
    </row>
    <row r="73" spans="1:7" ht="46.5">
      <c r="A73" s="22">
        <v>57</v>
      </c>
      <c r="B73" s="26" t="s">
        <v>57</v>
      </c>
      <c r="C73" s="32">
        <v>4047.3</v>
      </c>
      <c r="D73" s="32">
        <v>1287.7</v>
      </c>
      <c r="E73" s="31">
        <f t="shared" si="2"/>
        <v>31.816272576779582</v>
      </c>
      <c r="G73" s="63"/>
    </row>
    <row r="74" spans="1:5" ht="15">
      <c r="A74" s="22">
        <v>58</v>
      </c>
      <c r="B74" s="26" t="s">
        <v>58</v>
      </c>
      <c r="C74" s="35"/>
      <c r="D74" s="35"/>
      <c r="E74" s="31">
        <f t="shared" si="2"/>
        <v>0</v>
      </c>
    </row>
    <row r="75" spans="1:5" ht="30.75">
      <c r="A75" s="22">
        <v>59</v>
      </c>
      <c r="B75" s="26" t="s">
        <v>59</v>
      </c>
      <c r="C75" s="32">
        <v>50</v>
      </c>
      <c r="D75" s="32">
        <v>9</v>
      </c>
      <c r="E75" s="31">
        <f t="shared" si="2"/>
        <v>18</v>
      </c>
    </row>
    <row r="76" spans="1:5" ht="15">
      <c r="A76" s="22">
        <v>60</v>
      </c>
      <c r="B76" s="23" t="s">
        <v>60</v>
      </c>
      <c r="C76" s="28">
        <v>80819.2</v>
      </c>
      <c r="D76" s="28">
        <v>28750.6</v>
      </c>
      <c r="E76" s="31">
        <f t="shared" si="2"/>
        <v>35.57397252138106</v>
      </c>
    </row>
    <row r="77" spans="1:5" ht="15">
      <c r="A77" s="22">
        <v>61</v>
      </c>
      <c r="B77" s="24" t="s">
        <v>61</v>
      </c>
      <c r="C77" s="34"/>
      <c r="D77" s="34"/>
      <c r="E77" s="31">
        <f t="shared" si="2"/>
        <v>0</v>
      </c>
    </row>
    <row r="78" spans="1:5" ht="15">
      <c r="A78" s="22">
        <v>62</v>
      </c>
      <c r="B78" s="24" t="s">
        <v>62</v>
      </c>
      <c r="C78" s="32"/>
      <c r="D78" s="32"/>
      <c r="E78" s="31">
        <f t="shared" si="2"/>
        <v>0</v>
      </c>
    </row>
    <row r="79" spans="1:5" ht="15">
      <c r="A79" s="22">
        <v>63</v>
      </c>
      <c r="B79" s="24" t="s">
        <v>63</v>
      </c>
      <c r="C79" s="32"/>
      <c r="D79" s="32"/>
      <c r="E79" s="31">
        <f t="shared" si="2"/>
        <v>0</v>
      </c>
    </row>
    <row r="80" spans="1:5" ht="15">
      <c r="A80" s="22">
        <v>64</v>
      </c>
      <c r="B80" s="24" t="s">
        <v>64</v>
      </c>
      <c r="C80" s="32"/>
      <c r="D80" s="32"/>
      <c r="E80" s="31">
        <f t="shared" si="2"/>
        <v>0</v>
      </c>
    </row>
    <row r="81" spans="1:5" ht="15">
      <c r="A81" s="22">
        <v>65</v>
      </c>
      <c r="B81" s="24" t="s">
        <v>65</v>
      </c>
      <c r="C81" s="32"/>
      <c r="D81" s="32"/>
      <c r="E81" s="31">
        <f t="shared" si="2"/>
        <v>0</v>
      </c>
    </row>
    <row r="82" spans="1:5" ht="15">
      <c r="A82" s="22">
        <v>66</v>
      </c>
      <c r="B82" s="24" t="s">
        <v>66</v>
      </c>
      <c r="C82" s="32"/>
      <c r="D82" s="32"/>
      <c r="E82" s="31">
        <f t="shared" si="2"/>
        <v>0</v>
      </c>
    </row>
    <row r="83" spans="1:5" ht="15">
      <c r="A83" s="22">
        <v>67</v>
      </c>
      <c r="B83" s="24" t="s">
        <v>67</v>
      </c>
      <c r="C83" s="35">
        <v>170</v>
      </c>
      <c r="D83" s="35">
        <v>170</v>
      </c>
      <c r="E83" s="31">
        <f t="shared" si="2"/>
        <v>100</v>
      </c>
    </row>
    <row r="84" spans="1:5" ht="15">
      <c r="A84" s="22">
        <f aca="true" t="shared" si="3" ref="A84:A98">1+A83</f>
        <v>68</v>
      </c>
      <c r="B84" s="24" t="s">
        <v>68</v>
      </c>
      <c r="C84" s="35">
        <v>68203.8</v>
      </c>
      <c r="D84" s="35">
        <v>23303.3</v>
      </c>
      <c r="E84" s="31">
        <f t="shared" si="2"/>
        <v>34.167157841645185</v>
      </c>
    </row>
    <row r="85" spans="1:5" ht="15">
      <c r="A85" s="22">
        <f t="shared" si="3"/>
        <v>69</v>
      </c>
      <c r="B85" s="24" t="s">
        <v>69</v>
      </c>
      <c r="C85" s="32"/>
      <c r="D85" s="32"/>
      <c r="E85" s="31">
        <f t="shared" si="2"/>
        <v>0</v>
      </c>
    </row>
    <row r="86" spans="1:5" ht="15">
      <c r="A86" s="22">
        <f t="shared" si="3"/>
        <v>70</v>
      </c>
      <c r="B86" s="24" t="s">
        <v>70</v>
      </c>
      <c r="C86" s="32">
        <v>12445.4</v>
      </c>
      <c r="D86" s="32">
        <v>5277.3</v>
      </c>
      <c r="E86" s="31">
        <f t="shared" si="2"/>
        <v>42.40361900782619</v>
      </c>
    </row>
    <row r="87" spans="1:5" ht="15">
      <c r="A87" s="22">
        <f t="shared" si="3"/>
        <v>71</v>
      </c>
      <c r="B87" s="23" t="s">
        <v>71</v>
      </c>
      <c r="C87" s="28">
        <v>316287.4</v>
      </c>
      <c r="D87" s="28">
        <v>94030.3</v>
      </c>
      <c r="E87" s="31">
        <f t="shared" si="2"/>
        <v>29.729385362806106</v>
      </c>
    </row>
    <row r="88" spans="1:5" ht="15">
      <c r="A88" s="22">
        <f t="shared" si="3"/>
        <v>72</v>
      </c>
      <c r="B88" s="24" t="s">
        <v>72</v>
      </c>
      <c r="C88" s="32">
        <v>138566.6</v>
      </c>
      <c r="D88" s="32">
        <v>61315.9</v>
      </c>
      <c r="E88" s="31">
        <f t="shared" si="2"/>
        <v>44.25012954059636</v>
      </c>
    </row>
    <row r="89" spans="1:5" ht="15">
      <c r="A89" s="22">
        <f t="shared" si="3"/>
        <v>73</v>
      </c>
      <c r="B89" s="24" t="s">
        <v>73</v>
      </c>
      <c r="C89" s="32">
        <v>40711.6</v>
      </c>
      <c r="D89" s="32">
        <v>989.1</v>
      </c>
      <c r="E89" s="31">
        <f t="shared" si="2"/>
        <v>2.4295286846992012</v>
      </c>
    </row>
    <row r="90" spans="1:5" ht="15">
      <c r="A90" s="22">
        <f t="shared" si="3"/>
        <v>74</v>
      </c>
      <c r="B90" s="24" t="s">
        <v>74</v>
      </c>
      <c r="C90" s="32">
        <v>110825.3</v>
      </c>
      <c r="D90" s="32">
        <v>12377</v>
      </c>
      <c r="E90" s="31">
        <f t="shared" si="2"/>
        <v>11.168027517182448</v>
      </c>
    </row>
    <row r="91" spans="1:5" ht="30.75">
      <c r="A91" s="22">
        <f t="shared" si="3"/>
        <v>75</v>
      </c>
      <c r="B91" s="24" t="s">
        <v>75</v>
      </c>
      <c r="C91" s="32">
        <v>26183.9</v>
      </c>
      <c r="D91" s="32">
        <v>19348.3</v>
      </c>
      <c r="E91" s="31">
        <f t="shared" si="2"/>
        <v>73.89388135457284</v>
      </c>
    </row>
    <row r="92" spans="1:5" ht="15">
      <c r="A92" s="22">
        <f t="shared" si="3"/>
        <v>76</v>
      </c>
      <c r="B92" s="23" t="s">
        <v>76</v>
      </c>
      <c r="C92" s="28"/>
      <c r="D92" s="28"/>
      <c r="E92" s="31">
        <f t="shared" si="2"/>
        <v>0</v>
      </c>
    </row>
    <row r="93" spans="1:5" ht="15">
      <c r="A93" s="22">
        <f t="shared" si="3"/>
        <v>77</v>
      </c>
      <c r="B93" s="23" t="s">
        <v>77</v>
      </c>
      <c r="C93" s="28">
        <v>641796.5</v>
      </c>
      <c r="D93" s="28">
        <v>267955.6</v>
      </c>
      <c r="E93" s="31">
        <f t="shared" si="2"/>
        <v>41.75086651298348</v>
      </c>
    </row>
    <row r="94" spans="1:5" ht="15">
      <c r="A94" s="22">
        <f t="shared" si="3"/>
        <v>78</v>
      </c>
      <c r="B94" s="24" t="s">
        <v>78</v>
      </c>
      <c r="C94" s="35">
        <v>199684.6</v>
      </c>
      <c r="D94" s="35">
        <v>91013.6</v>
      </c>
      <c r="E94" s="31">
        <f t="shared" si="2"/>
        <v>45.57867757453504</v>
      </c>
    </row>
    <row r="95" spans="1:5" ht="15">
      <c r="A95" s="22">
        <f t="shared" si="3"/>
        <v>79</v>
      </c>
      <c r="B95" s="24" t="s">
        <v>79</v>
      </c>
      <c r="C95" s="36">
        <v>302143</v>
      </c>
      <c r="D95" s="36">
        <v>124760.4</v>
      </c>
      <c r="E95" s="31">
        <f t="shared" si="2"/>
        <v>41.291838632700404</v>
      </c>
    </row>
    <row r="96" spans="1:5" ht="15">
      <c r="A96" s="22">
        <f t="shared" si="3"/>
        <v>80</v>
      </c>
      <c r="B96" s="24" t="s">
        <v>80</v>
      </c>
      <c r="C96" s="36"/>
      <c r="D96" s="36"/>
      <c r="E96" s="31">
        <f t="shared" si="2"/>
        <v>0</v>
      </c>
    </row>
    <row r="97" spans="1:5" ht="15">
      <c r="A97" s="22">
        <f t="shared" si="3"/>
        <v>81</v>
      </c>
      <c r="B97" s="24" t="s">
        <v>81</v>
      </c>
      <c r="C97" s="36"/>
      <c r="D97" s="36"/>
      <c r="E97" s="31">
        <f t="shared" si="2"/>
        <v>0</v>
      </c>
    </row>
    <row r="98" spans="1:5" ht="30.75">
      <c r="A98" s="22">
        <f t="shared" si="3"/>
        <v>82</v>
      </c>
      <c r="B98" s="24" t="s">
        <v>82</v>
      </c>
      <c r="C98" s="36"/>
      <c r="D98" s="36"/>
      <c r="E98" s="31">
        <f t="shared" si="2"/>
        <v>0</v>
      </c>
    </row>
    <row r="99" spans="1:5" ht="30.75">
      <c r="A99" s="22">
        <f>1+A98</f>
        <v>83</v>
      </c>
      <c r="B99" s="24" t="s">
        <v>83</v>
      </c>
      <c r="C99" s="32"/>
      <c r="D99" s="32"/>
      <c r="E99" s="31">
        <f t="shared" si="2"/>
        <v>0</v>
      </c>
    </row>
    <row r="100" spans="1:5" ht="15">
      <c r="A100" s="22">
        <f>1+A99</f>
        <v>84</v>
      </c>
      <c r="B100" s="24" t="s">
        <v>124</v>
      </c>
      <c r="C100" s="32">
        <v>78338.4</v>
      </c>
      <c r="D100" s="32">
        <v>31015.5</v>
      </c>
      <c r="E100" s="31">
        <f t="shared" si="2"/>
        <v>39.591694494653964</v>
      </c>
    </row>
    <row r="101" spans="1:5" ht="15">
      <c r="A101" s="22">
        <f aca="true" t="shared" si="4" ref="A101:A138">1+A100</f>
        <v>85</v>
      </c>
      <c r="B101" s="24" t="s">
        <v>84</v>
      </c>
      <c r="C101" s="32">
        <v>4787.8</v>
      </c>
      <c r="D101" s="32">
        <v>501.7</v>
      </c>
      <c r="E101" s="31">
        <f t="shared" si="2"/>
        <v>10.478716738376708</v>
      </c>
    </row>
    <row r="102" spans="1:5" ht="15">
      <c r="A102" s="22">
        <f t="shared" si="4"/>
        <v>86</v>
      </c>
      <c r="B102" s="24" t="s">
        <v>85</v>
      </c>
      <c r="C102" s="37">
        <v>56842.7</v>
      </c>
      <c r="D102" s="37">
        <v>20664.4</v>
      </c>
      <c r="E102" s="31">
        <f t="shared" si="2"/>
        <v>36.35365667007374</v>
      </c>
    </row>
    <row r="103" spans="1:5" ht="30.75">
      <c r="A103" s="22">
        <f t="shared" si="4"/>
        <v>87</v>
      </c>
      <c r="B103" s="23" t="s">
        <v>86</v>
      </c>
      <c r="C103" s="28">
        <v>58814.1</v>
      </c>
      <c r="D103" s="28">
        <v>23400.6</v>
      </c>
      <c r="E103" s="31">
        <f t="shared" si="2"/>
        <v>39.78739791988656</v>
      </c>
    </row>
    <row r="104" spans="1:5" ht="15">
      <c r="A104" s="22">
        <f t="shared" si="4"/>
        <v>88</v>
      </c>
      <c r="B104" s="24" t="s">
        <v>87</v>
      </c>
      <c r="C104" s="32">
        <v>43484.6</v>
      </c>
      <c r="D104" s="32">
        <v>17378.1</v>
      </c>
      <c r="E104" s="31">
        <f t="shared" si="2"/>
        <v>39.96380327748214</v>
      </c>
    </row>
    <row r="105" spans="1:5" ht="15">
      <c r="A105" s="22">
        <f t="shared" si="4"/>
        <v>89</v>
      </c>
      <c r="B105" s="24" t="s">
        <v>88</v>
      </c>
      <c r="C105" s="32"/>
      <c r="D105" s="32"/>
      <c r="E105" s="31">
        <f t="shared" si="2"/>
        <v>0</v>
      </c>
    </row>
    <row r="106" spans="1:5" ht="33" customHeight="1">
      <c r="A106" s="22">
        <f t="shared" si="4"/>
        <v>90</v>
      </c>
      <c r="B106" s="24" t="s">
        <v>89</v>
      </c>
      <c r="C106" s="37">
        <v>15329.5</v>
      </c>
      <c r="D106" s="37">
        <v>6022.5</v>
      </c>
      <c r="E106" s="38">
        <f t="shared" si="2"/>
        <v>39.28699566195897</v>
      </c>
    </row>
    <row r="107" spans="1:5" ht="15">
      <c r="A107" s="22">
        <f t="shared" si="4"/>
        <v>91</v>
      </c>
      <c r="B107" s="23" t="s">
        <v>90</v>
      </c>
      <c r="C107" s="28">
        <v>0</v>
      </c>
      <c r="D107" s="28">
        <v>0</v>
      </c>
      <c r="E107" s="31">
        <f t="shared" si="2"/>
        <v>0</v>
      </c>
    </row>
    <row r="108" spans="1:5" ht="15">
      <c r="A108" s="22">
        <f t="shared" si="4"/>
        <v>92</v>
      </c>
      <c r="B108" s="24" t="s">
        <v>91</v>
      </c>
      <c r="C108" s="32"/>
      <c r="D108" s="32"/>
      <c r="E108" s="31">
        <f t="shared" si="2"/>
        <v>0</v>
      </c>
    </row>
    <row r="109" spans="1:5" ht="15">
      <c r="A109" s="22">
        <f t="shared" si="4"/>
        <v>93</v>
      </c>
      <c r="B109" s="24" t="s">
        <v>92</v>
      </c>
      <c r="C109" s="32"/>
      <c r="D109" s="32"/>
      <c r="E109" s="31">
        <f t="shared" si="2"/>
        <v>0</v>
      </c>
    </row>
    <row r="110" spans="1:5" ht="30.75">
      <c r="A110" s="22">
        <f t="shared" si="4"/>
        <v>94</v>
      </c>
      <c r="B110" s="24" t="s">
        <v>93</v>
      </c>
      <c r="C110" s="32"/>
      <c r="D110" s="32"/>
      <c r="E110" s="31">
        <f t="shared" si="2"/>
        <v>0</v>
      </c>
    </row>
    <row r="111" spans="1:5" ht="15">
      <c r="A111" s="22">
        <f t="shared" si="4"/>
        <v>95</v>
      </c>
      <c r="B111" s="24" t="s">
        <v>94</v>
      </c>
      <c r="C111" s="32"/>
      <c r="D111" s="32"/>
      <c r="E111" s="31">
        <f t="shared" si="2"/>
        <v>0</v>
      </c>
    </row>
    <row r="112" spans="1:5" ht="15">
      <c r="A112" s="22">
        <f t="shared" si="4"/>
        <v>96</v>
      </c>
      <c r="B112" s="24" t="s">
        <v>95</v>
      </c>
      <c r="C112" s="32"/>
      <c r="D112" s="32"/>
      <c r="E112" s="31">
        <f t="shared" si="2"/>
        <v>0</v>
      </c>
    </row>
    <row r="113" spans="1:5" ht="30.75">
      <c r="A113" s="22">
        <f t="shared" si="4"/>
        <v>97</v>
      </c>
      <c r="B113" s="24" t="s">
        <v>96</v>
      </c>
      <c r="C113" s="32"/>
      <c r="D113" s="32"/>
      <c r="E113" s="31">
        <f t="shared" si="2"/>
        <v>0</v>
      </c>
    </row>
    <row r="114" spans="1:5" ht="15">
      <c r="A114" s="22">
        <f t="shared" si="4"/>
        <v>98</v>
      </c>
      <c r="B114" s="24" t="s">
        <v>97</v>
      </c>
      <c r="C114" s="32"/>
      <c r="D114" s="32"/>
      <c r="E114" s="31">
        <f t="shared" si="2"/>
        <v>0</v>
      </c>
    </row>
    <row r="115" spans="1:5" ht="15">
      <c r="A115" s="22">
        <f t="shared" si="4"/>
        <v>99</v>
      </c>
      <c r="B115" s="24" t="s">
        <v>98</v>
      </c>
      <c r="C115" s="37">
        <v>0</v>
      </c>
      <c r="D115" s="37">
        <v>0</v>
      </c>
      <c r="E115" s="31">
        <f t="shared" si="2"/>
        <v>0</v>
      </c>
    </row>
    <row r="116" spans="1:5" ht="15">
      <c r="A116" s="22">
        <f t="shared" si="4"/>
        <v>100</v>
      </c>
      <c r="B116" s="23" t="s">
        <v>99</v>
      </c>
      <c r="C116" s="28">
        <v>56257.4</v>
      </c>
      <c r="D116" s="28">
        <v>18614.4</v>
      </c>
      <c r="E116" s="31">
        <f t="shared" si="2"/>
        <v>33.08791376778878</v>
      </c>
    </row>
    <row r="117" spans="1:5" ht="15">
      <c r="A117" s="22">
        <f t="shared" si="4"/>
        <v>101</v>
      </c>
      <c r="B117" s="24" t="s">
        <v>100</v>
      </c>
      <c r="C117" s="32">
        <v>6650.6</v>
      </c>
      <c r="D117" s="32">
        <v>2164.9</v>
      </c>
      <c r="E117" s="31">
        <f t="shared" si="2"/>
        <v>32.55195019998195</v>
      </c>
    </row>
    <row r="118" spans="1:5" ht="15">
      <c r="A118" s="22">
        <f t="shared" si="4"/>
        <v>102</v>
      </c>
      <c r="B118" s="24" t="s">
        <v>101</v>
      </c>
      <c r="C118" s="32"/>
      <c r="D118" s="32"/>
      <c r="E118" s="31">
        <f>IF(C118&gt;0,D118/C118*100,0)</f>
        <v>0</v>
      </c>
    </row>
    <row r="119" spans="1:5" ht="15">
      <c r="A119" s="22">
        <f t="shared" si="4"/>
        <v>103</v>
      </c>
      <c r="B119" s="24" t="s">
        <v>102</v>
      </c>
      <c r="C119" s="66"/>
      <c r="D119" s="66"/>
      <c r="E119" s="31">
        <f>IF(C119&gt;0,D119/C119*100,0)</f>
        <v>0</v>
      </c>
    </row>
    <row r="120" spans="1:5" ht="15">
      <c r="A120" s="22">
        <f t="shared" si="4"/>
        <v>104</v>
      </c>
      <c r="B120" s="24" t="s">
        <v>103</v>
      </c>
      <c r="C120" s="32">
        <v>49306.8</v>
      </c>
      <c r="D120" s="32">
        <v>16149.5</v>
      </c>
      <c r="E120" s="31">
        <f>IF(C120&gt;0,D120/C120*100,0)</f>
        <v>32.75308882344829</v>
      </c>
    </row>
    <row r="121" spans="1:5" ht="15">
      <c r="A121" s="22">
        <f t="shared" si="4"/>
        <v>105</v>
      </c>
      <c r="B121" s="24" t="s">
        <v>104</v>
      </c>
      <c r="C121" s="37">
        <v>300</v>
      </c>
      <c r="D121" s="37">
        <v>300</v>
      </c>
      <c r="E121" s="31">
        <f>IF(C121&gt;0,D121/C121*100,0)</f>
        <v>100</v>
      </c>
    </row>
    <row r="122" spans="1:5" ht="15">
      <c r="A122" s="22">
        <f t="shared" si="4"/>
        <v>106</v>
      </c>
      <c r="B122" s="23" t="s">
        <v>105</v>
      </c>
      <c r="C122" s="30">
        <v>46141.2</v>
      </c>
      <c r="D122" s="30">
        <v>20836.2</v>
      </c>
      <c r="E122" s="31">
        <f aca="true" t="shared" si="5" ref="E122:E132">IF(C122&gt;0,D122/C122*100,0)</f>
        <v>45.157473147642456</v>
      </c>
    </row>
    <row r="123" spans="1:5" ht="15">
      <c r="A123" s="22">
        <f t="shared" si="4"/>
        <v>107</v>
      </c>
      <c r="B123" s="24" t="s">
        <v>106</v>
      </c>
      <c r="C123" s="37">
        <v>43862.6</v>
      </c>
      <c r="D123" s="37">
        <v>19712.6</v>
      </c>
      <c r="E123" s="31">
        <f t="shared" si="5"/>
        <v>44.941704322133205</v>
      </c>
    </row>
    <row r="124" spans="1:5" ht="15">
      <c r="A124" s="22">
        <f t="shared" si="4"/>
        <v>108</v>
      </c>
      <c r="B124" s="24" t="s">
        <v>107</v>
      </c>
      <c r="C124" s="37">
        <v>993.6</v>
      </c>
      <c r="D124" s="37">
        <v>594</v>
      </c>
      <c r="E124" s="31">
        <f t="shared" si="5"/>
        <v>59.78260869565217</v>
      </c>
    </row>
    <row r="125" spans="1:5" ht="15">
      <c r="A125" s="22">
        <f t="shared" si="4"/>
        <v>109</v>
      </c>
      <c r="B125" s="24" t="s">
        <v>108</v>
      </c>
      <c r="C125" s="37">
        <v>0</v>
      </c>
      <c r="D125" s="37">
        <v>0</v>
      </c>
      <c r="E125" s="31">
        <f t="shared" si="5"/>
        <v>0</v>
      </c>
    </row>
    <row r="126" spans="1:7" ht="30.75">
      <c r="A126" s="22">
        <f t="shared" si="4"/>
        <v>110</v>
      </c>
      <c r="B126" s="24" t="s">
        <v>109</v>
      </c>
      <c r="C126" s="33"/>
      <c r="D126" s="33"/>
      <c r="E126" s="31">
        <f t="shared" si="5"/>
        <v>0</v>
      </c>
      <c r="G126" s="63"/>
    </row>
    <row r="127" spans="1:5" ht="30.75">
      <c r="A127" s="22">
        <f t="shared" si="4"/>
        <v>111</v>
      </c>
      <c r="B127" s="24" t="s">
        <v>110</v>
      </c>
      <c r="C127" s="37">
        <v>1285</v>
      </c>
      <c r="D127" s="37">
        <v>529.6</v>
      </c>
      <c r="E127" s="31">
        <f t="shared" si="5"/>
        <v>41.21400778210117</v>
      </c>
    </row>
    <row r="128" spans="1:5" ht="15">
      <c r="A128" s="22">
        <f t="shared" si="4"/>
        <v>112</v>
      </c>
      <c r="B128" s="23" t="s">
        <v>111</v>
      </c>
      <c r="C128" s="30">
        <f>C129+C130+C131</f>
        <v>0</v>
      </c>
      <c r="D128" s="30">
        <f>D129+D130+D131</f>
        <v>0</v>
      </c>
      <c r="E128" s="31">
        <f t="shared" si="5"/>
        <v>0</v>
      </c>
    </row>
    <row r="129" spans="1:5" ht="15">
      <c r="A129" s="22">
        <f t="shared" si="4"/>
        <v>113</v>
      </c>
      <c r="B129" s="24" t="s">
        <v>112</v>
      </c>
      <c r="C129" s="33"/>
      <c r="D129" s="33"/>
      <c r="E129" s="31">
        <f t="shared" si="5"/>
        <v>0</v>
      </c>
    </row>
    <row r="130" spans="1:5" ht="15">
      <c r="A130" s="22">
        <f t="shared" si="4"/>
        <v>114</v>
      </c>
      <c r="B130" s="24" t="s">
        <v>113</v>
      </c>
      <c r="C130" s="33"/>
      <c r="D130" s="33"/>
      <c r="E130" s="31">
        <f t="shared" si="5"/>
        <v>0</v>
      </c>
    </row>
    <row r="131" spans="1:5" ht="30.75">
      <c r="A131" s="22">
        <f t="shared" si="4"/>
        <v>115</v>
      </c>
      <c r="B131" s="24" t="s">
        <v>114</v>
      </c>
      <c r="C131" s="33"/>
      <c r="D131" s="33"/>
      <c r="E131" s="31">
        <f t="shared" si="5"/>
        <v>0</v>
      </c>
    </row>
    <row r="132" spans="1:5" ht="30.75">
      <c r="A132" s="22">
        <f t="shared" si="4"/>
        <v>116</v>
      </c>
      <c r="B132" s="23" t="s">
        <v>115</v>
      </c>
      <c r="C132" s="30">
        <v>47.3</v>
      </c>
      <c r="D132" s="30">
        <v>0</v>
      </c>
      <c r="E132" s="31">
        <f t="shared" si="5"/>
        <v>0</v>
      </c>
    </row>
    <row r="133" spans="1:5" ht="46.5">
      <c r="A133" s="22">
        <f t="shared" si="4"/>
        <v>117</v>
      </c>
      <c r="B133" s="23" t="s">
        <v>116</v>
      </c>
      <c r="C133" s="28">
        <f>C134+C135+C136</f>
        <v>0</v>
      </c>
      <c r="D133" s="28">
        <f>D134+D135+D136</f>
        <v>0</v>
      </c>
      <c r="E133" s="31">
        <f aca="true" t="shared" si="6" ref="E133:E138">IF(C133&gt;0,D133/C133*100,0)</f>
        <v>0</v>
      </c>
    </row>
    <row r="134" spans="1:5" ht="15">
      <c r="A134" s="22">
        <f t="shared" si="4"/>
        <v>118</v>
      </c>
      <c r="B134" s="24" t="s">
        <v>117</v>
      </c>
      <c r="C134" s="32"/>
      <c r="D134" s="32"/>
      <c r="E134" s="31">
        <f t="shared" si="6"/>
        <v>0</v>
      </c>
    </row>
    <row r="135" spans="1:5" ht="15">
      <c r="A135" s="22">
        <f t="shared" si="4"/>
        <v>119</v>
      </c>
      <c r="B135" s="24" t="s">
        <v>118</v>
      </c>
      <c r="C135" s="32"/>
      <c r="D135" s="32"/>
      <c r="E135" s="31">
        <f t="shared" si="6"/>
        <v>0</v>
      </c>
    </row>
    <row r="136" spans="1:5" ht="66" customHeight="1">
      <c r="A136" s="22">
        <f t="shared" si="4"/>
        <v>120</v>
      </c>
      <c r="B136" s="27" t="s">
        <v>119</v>
      </c>
      <c r="C136" s="32"/>
      <c r="D136" s="32"/>
      <c r="E136" s="31">
        <f t="shared" si="6"/>
        <v>0</v>
      </c>
    </row>
    <row r="137" spans="1:5" ht="30.75">
      <c r="A137" s="22">
        <f t="shared" si="4"/>
        <v>121</v>
      </c>
      <c r="B137" s="23" t="s">
        <v>120</v>
      </c>
      <c r="C137" s="28">
        <f>C55-C138</f>
        <v>-16123.709999999963</v>
      </c>
      <c r="D137" s="28">
        <f>D55-D138</f>
        <v>-6858.831859999918</v>
      </c>
      <c r="E137" s="31">
        <f t="shared" si="6"/>
        <v>0</v>
      </c>
    </row>
    <row r="138" spans="1:5" ht="19.5" customHeight="1">
      <c r="A138" s="22">
        <f t="shared" si="4"/>
        <v>122</v>
      </c>
      <c r="B138" s="23" t="s">
        <v>121</v>
      </c>
      <c r="C138" s="28">
        <f>C57+C67+C70+C76+C87+C92+C93+C103+C107+C116+C133+C132+C128+C122</f>
        <v>1268737.1</v>
      </c>
      <c r="D138" s="28">
        <f>D57+D67+D70+D76+D87+D92+D93+D103+D107+D116+D133+D132+D128+D122</f>
        <v>481593.6</v>
      </c>
      <c r="E138" s="31">
        <f t="shared" si="6"/>
        <v>37.958502198761266</v>
      </c>
    </row>
  </sheetData>
  <sheetProtection selectLockedCells="1" selectUnlockedCells="1"/>
  <mergeCells count="5">
    <mergeCell ref="A56:E56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2021-06-08T12:23:42Z</cp:lastPrinted>
  <dcterms:created xsi:type="dcterms:W3CDTF">2019-11-11T09:38:06Z</dcterms:created>
  <dcterms:modified xsi:type="dcterms:W3CDTF">2021-06-08T12:23:47Z</dcterms:modified>
  <cp:category/>
  <cp:version/>
  <cp:contentType/>
  <cp:contentStatus/>
</cp:coreProperties>
</file>