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<sst xmlns="http://schemas.openxmlformats.org/spreadsheetml/2006/main" count="134" uniqueCount="134">
  <si>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</si>
  <si>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</si>
  <si>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</si>
  <si>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</si>
  <si>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</si>
  <si>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</si>
  <si>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</si>
  <si>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</si>
  <si>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</si>
  <si>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</si>
  <si>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</si>
  <si>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</si>
  <si>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</si>
  <si>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</si>
  <si>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</si>
  <si>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</si>
  <si>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</si>
  <si>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</si>
  <si>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</si>
  <si>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</si>
  <si>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</si>
  <si>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</si>
  <si>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</si>
  <si>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</si>
  <si>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</si>
  <si>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</si>
  <si>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</si>
  <si>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</si>
  <si>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</si>
  <si>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</si>
  <si>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</si>
  <si>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</si>
  <si>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</si>
  <si>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</si>
  <si>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</si>
  <si>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</si>
  <si>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</si>
  <si>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</si>
  <si>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</si>
  <si>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</si>
  <si>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</si>
  <si>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</si>
  <si>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</si>
  <si>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</si>
  <si>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</si>
  <si>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</si>
  <si>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</si>
  <si>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</si>
  <si>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</si>
  <si>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</si>
  <si>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</si>
  <si>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</si>
  <si>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</si>
  <si>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</si>
  <si>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</si>
  <si>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</si>
  <si>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</si>
  <si>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</si>
  <si>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</si>
  <si>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</si>
  <si>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</si>
  <si>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</si>
  <si>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</si>
  <si>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</si>
  <si>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</si>
  <si>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</si>
  <si>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</si>
  <si>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</si>
  <si>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</si>
  <si>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</si>
  <si>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</si>
  <si>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</si>
  <si>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</si>
  <si>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</si>
  <si>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</si>
  <si>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</si>
  <si>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</si>
  <si>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</si>
  <si>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</si>
  <si>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</si>
  <si>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</si>
  <si>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</si>
  <si>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</si>
  <si>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</si>
  <si>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</si>
  <si>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</si>
  <si>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</si>
  <si>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</si>
  <si>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</si>
  <si>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</si>
  <si>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</si>
  <si>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</si>
  <si>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</si>
  <si>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</si>
  <si>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</si>
  <si>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</si>
  <si>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</si>
  <si>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</si>
  <si>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</si>
  <si>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</si>
  <si>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</si>
  <si>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</si>
  <si>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</si>
  <si>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</si>
  <si>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</si>
  <si>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</si>
  <si>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</si>
  <si>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</si>
  <si>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</si>
  <si>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</si>
  <si>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</si>
  <si>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</si>
  <si>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</si>
  <si>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</si>
  <si>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</si>
  <si>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</si>
  <si>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</si>
  <si>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</si>
  <si>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</si>
  <si>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</si>
  <si>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</si>
  <si>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</si>
  <si>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</si>
  <si>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</si>
  <si>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</si>
  <si>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</si>
  <si>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</si>
  <si>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</si>
  <si>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</si>
  <si>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</si>
  <si>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</si>
  <si>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</si>
  <si>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Исполнение бюджета муниципального образования "город Бугуруслан" на 01.10.2020 г.</t>
  </si>
  <si>
    <t>Иные межбюджетные трансерты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</si>
</sst>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SheetLayoutView="100" zoomScalePageLayoutView="0" workbookViewId="0" topLeftCell="A127">
      <selection activeCell="E142" sqref="E142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132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2.7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365029</v>
      </c>
      <c r="D11" s="59">
        <f>D12+D14+D15+D20+D25+D26+D32+D33+D34+D38+D39</f>
        <v>259405.16428000003</v>
      </c>
      <c r="E11" s="29">
        <f>IF(C11&gt;0,D11/C11*100,0)</f>
        <v>71.06426182029374</v>
      </c>
    </row>
    <row r="12" spans="1:5" ht="15">
      <c r="A12" s="22">
        <v>2</v>
      </c>
      <c r="B12" s="43" t="s">
        <v>8</v>
      </c>
      <c r="C12" s="57">
        <v>213586</v>
      </c>
      <c r="D12" s="57">
        <v>150799.78994</v>
      </c>
      <c r="E12" s="29">
        <f aca="true" t="shared" si="0" ref="E12:E50">IF(C12&gt;0,D12/C12*100,0)</f>
        <v>70.60378018222167</v>
      </c>
    </row>
    <row r="13" spans="1:5" ht="15">
      <c r="A13" s="22"/>
      <c r="B13" s="45" t="s">
        <v>9</v>
      </c>
      <c r="C13" s="32">
        <f>C12/39.28*19.28</f>
        <v>104835.49083503055</v>
      </c>
      <c r="D13" s="32">
        <f>D12/39.28*19.28</f>
        <v>74017.81950211812</v>
      </c>
      <c r="E13" s="29">
        <f t="shared" si="0"/>
        <v>70.60378018222167</v>
      </c>
    </row>
    <row r="14" spans="1:5" ht="46.5">
      <c r="A14" s="22">
        <v>3</v>
      </c>
      <c r="B14" s="46" t="s">
        <v>10</v>
      </c>
      <c r="C14" s="57">
        <v>9392</v>
      </c>
      <c r="D14" s="57">
        <v>6924.70363</v>
      </c>
      <c r="E14" s="29">
        <f t="shared" si="0"/>
        <v>73.72980866695059</v>
      </c>
    </row>
    <row r="15" spans="1:5" ht="15">
      <c r="A15" s="22">
        <v>4</v>
      </c>
      <c r="B15" s="46" t="s">
        <v>126</v>
      </c>
      <c r="C15" s="57">
        <f>C16+C17+C18+C19</f>
        <v>64202</v>
      </c>
      <c r="D15" s="57">
        <f>D16+D17+D18+D19</f>
        <v>51775.189979999996</v>
      </c>
      <c r="E15" s="29">
        <f t="shared" si="0"/>
        <v>80.64420108407838</v>
      </c>
    </row>
    <row r="16" spans="1:5" ht="30.75">
      <c r="A16" s="22">
        <v>5</v>
      </c>
      <c r="B16" s="24" t="s">
        <v>11</v>
      </c>
      <c r="C16" s="32">
        <v>45409</v>
      </c>
      <c r="D16" s="32">
        <v>40058.15887</v>
      </c>
      <c r="E16" s="29">
        <f t="shared" si="0"/>
        <v>88.21634228897355</v>
      </c>
    </row>
    <row r="17" spans="1:5" ht="30.75">
      <c r="A17" s="22">
        <f>A16+1</f>
        <v>6</v>
      </c>
      <c r="B17" s="24" t="s">
        <v>12</v>
      </c>
      <c r="C17" s="32">
        <v>15419</v>
      </c>
      <c r="D17" s="32">
        <v>9468.999</v>
      </c>
      <c r="E17" s="29">
        <f t="shared" si="0"/>
        <v>61.41123937998573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275.86017</v>
      </c>
      <c r="E18" s="29">
        <f t="shared" si="0"/>
        <v>101.41918014705882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1972.17194</v>
      </c>
      <c r="E19" s="29">
        <f>IF(C19&gt;0,D19/C19*100,0)</f>
        <v>63.57743197936815</v>
      </c>
    </row>
    <row r="20" spans="1:5" ht="24" customHeight="1">
      <c r="A20" s="22">
        <v>9</v>
      </c>
      <c r="B20" s="43" t="s">
        <v>127</v>
      </c>
      <c r="C20" s="57">
        <f>C21+C22</f>
        <v>32752</v>
      </c>
      <c r="D20" s="57">
        <f>D21+D22</f>
        <v>18163.871110000004</v>
      </c>
      <c r="E20" s="29">
        <f t="shared" si="0"/>
        <v>55.45881506472888</v>
      </c>
    </row>
    <row r="21" spans="1:5" ht="15">
      <c r="A21" s="22">
        <v>10</v>
      </c>
      <c r="B21" s="24" t="s">
        <v>15</v>
      </c>
      <c r="C21" s="32">
        <v>7123</v>
      </c>
      <c r="D21" s="32">
        <v>1101.56978</v>
      </c>
      <c r="E21" s="60">
        <f t="shared" si="0"/>
        <v>15.464969535308157</v>
      </c>
    </row>
    <row r="22" spans="1:5" ht="15">
      <c r="A22" s="22">
        <v>11</v>
      </c>
      <c r="B22" s="43" t="s">
        <v>128</v>
      </c>
      <c r="C22" s="57">
        <f>C23+C24</f>
        <v>25629</v>
      </c>
      <c r="D22" s="57">
        <f>D23+D24</f>
        <v>17062.301330000002</v>
      </c>
      <c r="E22" s="29">
        <f t="shared" si="0"/>
        <v>66.57419848608998</v>
      </c>
    </row>
    <row r="23" spans="1:5" ht="46.5">
      <c r="A23" s="22">
        <v>12</v>
      </c>
      <c r="B23" s="24" t="s">
        <v>122</v>
      </c>
      <c r="C23" s="32">
        <v>19238</v>
      </c>
      <c r="D23" s="32">
        <v>16113.90544</v>
      </c>
      <c r="E23" s="60">
        <f t="shared" si="0"/>
        <v>83.76081422185258</v>
      </c>
    </row>
    <row r="24" spans="1:5" ht="46.5">
      <c r="A24" s="22">
        <f>1+A23</f>
        <v>13</v>
      </c>
      <c r="B24" s="24" t="s">
        <v>123</v>
      </c>
      <c r="C24" s="32">
        <v>6391</v>
      </c>
      <c r="D24" s="32">
        <v>948.39589</v>
      </c>
      <c r="E24" s="60">
        <f t="shared" si="0"/>
        <v>14.8395539039274</v>
      </c>
    </row>
    <row r="25" spans="1:5" ht="15">
      <c r="A25" s="22">
        <v>14</v>
      </c>
      <c r="B25" s="43" t="s">
        <v>16</v>
      </c>
      <c r="C25" s="57">
        <v>11427</v>
      </c>
      <c r="D25" s="57">
        <v>8329.08579</v>
      </c>
      <c r="E25" s="29">
        <f t="shared" si="0"/>
        <v>72.88952297190863</v>
      </c>
    </row>
    <row r="26" spans="1:5" ht="62.25">
      <c r="A26" s="22">
        <v>15</v>
      </c>
      <c r="B26" s="47" t="s">
        <v>17</v>
      </c>
      <c r="C26" s="57">
        <f>C27+C28+C29+C30+C31</f>
        <v>24735</v>
      </c>
      <c r="D26" s="57">
        <f>D27+D28+D29+D30+D31</f>
        <v>16925.20061</v>
      </c>
      <c r="E26" s="29">
        <f t="shared" si="0"/>
        <v>68.42611930462907</v>
      </c>
    </row>
    <row r="27" spans="1:5" ht="78">
      <c r="A27" s="22">
        <v>16</v>
      </c>
      <c r="B27" s="24" t="s">
        <v>18</v>
      </c>
      <c r="C27" s="48">
        <v>18849</v>
      </c>
      <c r="D27" s="48">
        <v>11968.66748</v>
      </c>
      <c r="E27" s="29">
        <f t="shared" si="0"/>
        <v>63.49762576263993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3790</v>
      </c>
      <c r="D28" s="48">
        <v>3529.53313</v>
      </c>
      <c r="E28" s="29">
        <f t="shared" si="0"/>
        <v>93.12752321899735</v>
      </c>
    </row>
    <row r="29" spans="1:5" ht="93">
      <c r="A29" s="22">
        <f t="shared" si="1"/>
        <v>18</v>
      </c>
      <c r="B29" s="24" t="s">
        <v>20</v>
      </c>
      <c r="C29" s="48">
        <v>2096</v>
      </c>
      <c r="D29" s="48">
        <v>1427</v>
      </c>
      <c r="E29" s="29">
        <f t="shared" si="0"/>
        <v>68.08206106870229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467.56205</v>
      </c>
      <c r="E32" s="29">
        <f t="shared" si="0"/>
        <v>28.897530902348578</v>
      </c>
    </row>
    <row r="33" spans="1:5" ht="30.75">
      <c r="A33" s="22">
        <v>22</v>
      </c>
      <c r="B33" s="43" t="s">
        <v>24</v>
      </c>
      <c r="C33" s="57">
        <v>1924</v>
      </c>
      <c r="D33" s="57">
        <v>758.61462</v>
      </c>
      <c r="E33" s="29">
        <f t="shared" si="0"/>
        <v>39.4290343035343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3043</v>
      </c>
      <c r="D34" s="57">
        <f>D35+D36+D37</f>
        <v>2642.76603</v>
      </c>
      <c r="E34" s="29">
        <f t="shared" si="0"/>
        <v>86.84738843246795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1494.01794</v>
      </c>
      <c r="E35" s="29">
        <f t="shared" si="0"/>
        <v>79.34242910249601</v>
      </c>
    </row>
    <row r="36" spans="1:5" s="55" customFormat="1" ht="46.5">
      <c r="A36" s="51">
        <v>25</v>
      </c>
      <c r="B36" s="52" t="s">
        <v>26</v>
      </c>
      <c r="C36" s="53">
        <v>1160</v>
      </c>
      <c r="D36" s="53">
        <v>1148.74809</v>
      </c>
      <c r="E36" s="54">
        <f t="shared" si="0"/>
        <v>99.0300077586207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1500</v>
      </c>
      <c r="D38" s="57">
        <v>1860.67342</v>
      </c>
      <c r="E38" s="29">
        <f t="shared" si="0"/>
        <v>124.04489466666668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757.7071</v>
      </c>
      <c r="E39" s="29">
        <f t="shared" si="0"/>
        <v>89.14201176470587</v>
      </c>
    </row>
    <row r="40" spans="1:5" ht="15">
      <c r="A40" s="22">
        <f>A39+1</f>
        <v>29</v>
      </c>
      <c r="B40" s="24" t="s">
        <v>30</v>
      </c>
      <c r="C40" s="32"/>
      <c r="D40" s="58">
        <v>0.0575</v>
      </c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757.6496</v>
      </c>
      <c r="E41" s="29"/>
    </row>
    <row r="42" spans="1:5" ht="17.25">
      <c r="A42" s="22">
        <v>30</v>
      </c>
      <c r="B42" s="49" t="s">
        <v>31</v>
      </c>
      <c r="C42" s="59">
        <f>C43+C50+C51</f>
        <v>660433.372</v>
      </c>
      <c r="D42" s="59">
        <f>D43+D50+D51</f>
        <v>484273.89965000004</v>
      </c>
      <c r="E42" s="29">
        <f t="shared" si="0"/>
        <v>73.32668520118332</v>
      </c>
    </row>
    <row r="43" spans="1:5" ht="30.75">
      <c r="A43" s="22">
        <f>1+A42</f>
        <v>31</v>
      </c>
      <c r="B43" s="49" t="s">
        <v>32</v>
      </c>
      <c r="C43" s="59">
        <f>C44+C47+C48+C49</f>
        <v>659007.915</v>
      </c>
      <c r="D43" s="59">
        <f>D44+D47+D48+D49</f>
        <v>482848.44265000004</v>
      </c>
      <c r="E43" s="29">
        <f t="shared" si="0"/>
        <v>73.26898989521241</v>
      </c>
    </row>
    <row r="44" spans="1:5" ht="30.75">
      <c r="A44" s="22">
        <f>1+A43</f>
        <v>32</v>
      </c>
      <c r="B44" s="25" t="s">
        <v>33</v>
      </c>
      <c r="C44" s="42">
        <f>C45+C46</f>
        <v>144668.1</v>
      </c>
      <c r="D44" s="42">
        <f>D45+D46</f>
        <v>117924.5</v>
      </c>
      <c r="E44" s="29">
        <f t="shared" si="0"/>
        <v>81.51382371096322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117662.4</v>
      </c>
      <c r="E45" s="29">
        <f t="shared" si="0"/>
        <v>81.48027090287107</v>
      </c>
    </row>
    <row r="46" spans="1:5" ht="30.75">
      <c r="A46" s="22">
        <f>1+A45</f>
        <v>34</v>
      </c>
      <c r="B46" s="24" t="s">
        <v>35</v>
      </c>
      <c r="C46" s="32">
        <v>262.1</v>
      </c>
      <c r="D46" s="32">
        <v>262.1</v>
      </c>
      <c r="E46" s="29">
        <f t="shared" si="0"/>
        <v>100</v>
      </c>
    </row>
    <row r="47" spans="1:5" ht="46.5">
      <c r="A47" s="22">
        <f>1+A46</f>
        <v>35</v>
      </c>
      <c r="B47" s="50" t="s">
        <v>36</v>
      </c>
      <c r="C47" s="57">
        <v>145979.215</v>
      </c>
      <c r="D47" s="56">
        <v>85722.13675</v>
      </c>
      <c r="E47" s="29">
        <f t="shared" si="0"/>
        <v>58.72215215707251</v>
      </c>
    </row>
    <row r="48" spans="1:5" ht="33" customHeight="1">
      <c r="A48" s="22">
        <f>1+A47</f>
        <v>36</v>
      </c>
      <c r="B48" s="23" t="s">
        <v>37</v>
      </c>
      <c r="C48" s="28">
        <v>361413.1</v>
      </c>
      <c r="D48" s="28">
        <v>277464.9379</v>
      </c>
      <c r="E48" s="29">
        <f t="shared" si="0"/>
        <v>76.77224148764947</v>
      </c>
    </row>
    <row r="49" spans="1:5" ht="33" customHeight="1">
      <c r="A49" s="22">
        <v>37</v>
      </c>
      <c r="B49" s="23" t="s">
        <v>133</v>
      </c>
      <c r="C49" s="28">
        <v>6947.5</v>
      </c>
      <c r="D49" s="28">
        <v>1736.868</v>
      </c>
      <c r="E49" s="29">
        <f t="shared" si="0"/>
        <v>24.999899244332493</v>
      </c>
    </row>
    <row r="50" spans="1:5" ht="33" customHeight="1">
      <c r="A50" s="22">
        <v>38</v>
      </c>
      <c r="B50" s="66" t="s">
        <v>131</v>
      </c>
      <c r="C50" s="28">
        <v>1419.928</v>
      </c>
      <c r="D50" s="28">
        <v>1419.928</v>
      </c>
      <c r="E50" s="29">
        <f t="shared" si="0"/>
        <v>100</v>
      </c>
    </row>
    <row r="51" spans="1:5" ht="15">
      <c r="A51" s="22">
        <v>39</v>
      </c>
      <c r="B51" s="23" t="s">
        <v>129</v>
      </c>
      <c r="C51" s="28">
        <v>5.529</v>
      </c>
      <c r="D51" s="28">
        <v>5.529</v>
      </c>
      <c r="E51" s="29">
        <f>IF(C51&gt;0,D51/C51*100,0)</f>
        <v>100</v>
      </c>
    </row>
    <row r="52" spans="1:5" ht="72" customHeight="1">
      <c r="A52" s="22">
        <v>40</v>
      </c>
      <c r="B52" s="25" t="s">
        <v>38</v>
      </c>
      <c r="C52" s="42"/>
      <c r="D52" s="42">
        <v>-0.01</v>
      </c>
      <c r="E52" s="29">
        <f>IF(C52&gt;0,D52/C52*100,0)</f>
        <v>0</v>
      </c>
    </row>
    <row r="53" spans="1:5" ht="17.25">
      <c r="A53" s="22">
        <v>41</v>
      </c>
      <c r="B53" s="61" t="s">
        <v>39</v>
      </c>
      <c r="C53" s="62">
        <f>(C42+C11)</f>
        <v>1025462.372</v>
      </c>
      <c r="D53" s="62">
        <f>(D42+D11)</f>
        <v>743679.0639300001</v>
      </c>
      <c r="E53" s="63">
        <f>IF(C53&gt;0,D53/C53*100,0)</f>
        <v>72.52134102976136</v>
      </c>
    </row>
    <row r="54" spans="1:5" ht="15.75" customHeight="1">
      <c r="A54" s="68" t="s">
        <v>40</v>
      </c>
      <c r="B54" s="69"/>
      <c r="C54" s="69"/>
      <c r="D54" s="69"/>
      <c r="E54" s="70"/>
    </row>
    <row r="55" spans="1:5" ht="15">
      <c r="A55" s="22">
        <v>42</v>
      </c>
      <c r="B55" s="23" t="s">
        <v>41</v>
      </c>
      <c r="C55" s="28">
        <v>64058.6</v>
      </c>
      <c r="D55" s="28">
        <v>51335.3</v>
      </c>
      <c r="E55" s="31">
        <f>IF(C55&gt;0,D55/C55*100,0)</f>
        <v>80.13802986640358</v>
      </c>
    </row>
    <row r="56" spans="1:5" ht="30.75">
      <c r="A56" s="22">
        <v>43</v>
      </c>
      <c r="B56" s="24" t="s">
        <v>42</v>
      </c>
      <c r="C56" s="32">
        <v>1746.5</v>
      </c>
      <c r="D56" s="32">
        <v>515.7</v>
      </c>
      <c r="E56" s="31">
        <f aca="true" t="shared" si="2" ref="E56:E115">IF(C56&gt;0,D56/C56*100,0)</f>
        <v>29.527626681935303</v>
      </c>
    </row>
    <row r="57" spans="1:5" ht="46.5">
      <c r="A57" s="22">
        <v>44</v>
      </c>
      <c r="B57" s="24" t="s">
        <v>43</v>
      </c>
      <c r="C57" s="32">
        <v>2511.3</v>
      </c>
      <c r="D57" s="32">
        <v>2258.5</v>
      </c>
      <c r="E57" s="31">
        <f t="shared" si="2"/>
        <v>89.93350057739019</v>
      </c>
    </row>
    <row r="58" spans="1:5" ht="15">
      <c r="A58" s="22">
        <v>45</v>
      </c>
      <c r="B58" s="24" t="s">
        <v>44</v>
      </c>
      <c r="C58" s="32">
        <v>31734.7</v>
      </c>
      <c r="D58" s="32">
        <v>27434.7</v>
      </c>
      <c r="E58" s="31">
        <f t="shared" si="2"/>
        <v>86.45016338582056</v>
      </c>
    </row>
    <row r="59" spans="1:5" ht="15">
      <c r="A59" s="22">
        <v>46</v>
      </c>
      <c r="B59" s="24" t="s">
        <v>45</v>
      </c>
      <c r="C59" s="32">
        <v>23.8</v>
      </c>
      <c r="D59" s="32">
        <v>0</v>
      </c>
      <c r="E59" s="31">
        <f t="shared" si="2"/>
        <v>0</v>
      </c>
    </row>
    <row r="60" spans="1:5" ht="46.5">
      <c r="A60" s="22">
        <v>47</v>
      </c>
      <c r="B60" s="24" t="s">
        <v>46</v>
      </c>
      <c r="C60" s="37">
        <v>11019.6</v>
      </c>
      <c r="D60" s="37">
        <v>8372.9</v>
      </c>
      <c r="E60" s="39">
        <f t="shared" si="2"/>
        <v>75.98188681984827</v>
      </c>
    </row>
    <row r="61" spans="1:5" ht="15">
      <c r="A61" s="22">
        <v>47</v>
      </c>
      <c r="B61" s="24" t="s">
        <v>47</v>
      </c>
      <c r="C61" s="35">
        <v>2800</v>
      </c>
      <c r="D61" s="35">
        <v>2123</v>
      </c>
      <c r="E61" s="31">
        <f t="shared" si="2"/>
        <v>75.82142857142857</v>
      </c>
    </row>
    <row r="62" spans="1:5" ht="15">
      <c r="A62" s="22">
        <v>48</v>
      </c>
      <c r="B62" s="24" t="s">
        <v>48</v>
      </c>
      <c r="C62" s="32"/>
      <c r="D62" s="32"/>
      <c r="E62" s="31">
        <f t="shared" si="2"/>
        <v>0</v>
      </c>
    </row>
    <row r="63" spans="1:5" ht="30.75">
      <c r="A63" s="22">
        <v>49</v>
      </c>
      <c r="B63" s="24" t="s">
        <v>49</v>
      </c>
      <c r="C63" s="32"/>
      <c r="D63" s="32"/>
      <c r="E63" s="31">
        <f t="shared" si="2"/>
        <v>0</v>
      </c>
    </row>
    <row r="64" spans="1:5" ht="15">
      <c r="A64" s="22">
        <v>50</v>
      </c>
      <c r="B64" s="24" t="s">
        <v>50</v>
      </c>
      <c r="C64" s="32">
        <v>14222.7</v>
      </c>
      <c r="D64" s="32">
        <v>10630.5</v>
      </c>
      <c r="E64" s="31">
        <f t="shared" si="2"/>
        <v>74.74319222088633</v>
      </c>
    </row>
    <row r="65" spans="1:5" ht="15">
      <c r="A65" s="22">
        <v>51</v>
      </c>
      <c r="B65" s="25" t="s">
        <v>51</v>
      </c>
      <c r="C65" s="28">
        <f>C66+C67</f>
        <v>0</v>
      </c>
      <c r="D65" s="28">
        <f>D66+D67</f>
        <v>0</v>
      </c>
      <c r="E65" s="31">
        <f t="shared" si="2"/>
        <v>0</v>
      </c>
    </row>
    <row r="66" spans="1:5" ht="15">
      <c r="A66" s="22">
        <v>52</v>
      </c>
      <c r="B66" s="26" t="s">
        <v>52</v>
      </c>
      <c r="C66" s="32"/>
      <c r="D66" s="32"/>
      <c r="E66" s="31">
        <f t="shared" si="2"/>
        <v>0</v>
      </c>
    </row>
    <row r="67" spans="1:5" ht="15">
      <c r="A67" s="22">
        <v>53</v>
      </c>
      <c r="B67" s="26" t="s">
        <v>53</v>
      </c>
      <c r="C67" s="32"/>
      <c r="D67" s="32"/>
      <c r="E67" s="31">
        <f t="shared" si="2"/>
        <v>0</v>
      </c>
    </row>
    <row r="68" spans="1:5" s="65" customFormat="1" ht="30.75">
      <c r="A68" s="22">
        <v>54</v>
      </c>
      <c r="B68" s="25" t="s">
        <v>54</v>
      </c>
      <c r="C68" s="28">
        <v>5081.3</v>
      </c>
      <c r="D68" s="28">
        <v>3711.8</v>
      </c>
      <c r="E68" s="31">
        <f t="shared" si="2"/>
        <v>73.0482356877177</v>
      </c>
    </row>
    <row r="69" spans="1:5" ht="15">
      <c r="A69" s="22">
        <v>55</v>
      </c>
      <c r="B69" s="26" t="s">
        <v>55</v>
      </c>
      <c r="C69" s="32"/>
      <c r="D69" s="32"/>
      <c r="E69" s="31">
        <f t="shared" si="2"/>
        <v>0</v>
      </c>
    </row>
    <row r="70" spans="1:5" ht="15">
      <c r="A70" s="22">
        <v>56</v>
      </c>
      <c r="B70" s="26" t="s">
        <v>56</v>
      </c>
      <c r="C70" s="32">
        <v>2164.5</v>
      </c>
      <c r="D70" s="32">
        <v>1623.4</v>
      </c>
      <c r="E70" s="31">
        <f t="shared" si="2"/>
        <v>75.00115500115501</v>
      </c>
    </row>
    <row r="71" spans="1:7" ht="46.5">
      <c r="A71" s="22">
        <v>57</v>
      </c>
      <c r="B71" s="26" t="s">
        <v>57</v>
      </c>
      <c r="C71" s="32">
        <v>2916.8</v>
      </c>
      <c r="D71" s="32">
        <v>2088.4</v>
      </c>
      <c r="E71" s="31">
        <f t="shared" si="2"/>
        <v>71.5990126165661</v>
      </c>
      <c r="G71" s="64"/>
    </row>
    <row r="72" spans="1:5" ht="15">
      <c r="A72" s="22">
        <v>58</v>
      </c>
      <c r="B72" s="26" t="s">
        <v>58</v>
      </c>
      <c r="C72" s="35"/>
      <c r="D72" s="35"/>
      <c r="E72" s="31">
        <f t="shared" si="2"/>
        <v>0</v>
      </c>
    </row>
    <row r="73" spans="1:5" ht="30.75">
      <c r="A73" s="22">
        <v>59</v>
      </c>
      <c r="B73" s="26" t="s">
        <v>59</v>
      </c>
      <c r="C73" s="32">
        <v>0</v>
      </c>
      <c r="D73" s="32">
        <v>0</v>
      </c>
      <c r="E73" s="31">
        <f t="shared" si="2"/>
        <v>0</v>
      </c>
    </row>
    <row r="74" spans="1:5" ht="15">
      <c r="A74" s="22">
        <v>60</v>
      </c>
      <c r="B74" s="23" t="s">
        <v>60</v>
      </c>
      <c r="C74" s="28">
        <v>106332.5</v>
      </c>
      <c r="D74" s="28">
        <v>70788.5</v>
      </c>
      <c r="E74" s="31">
        <f t="shared" si="2"/>
        <v>66.57277878353278</v>
      </c>
    </row>
    <row r="75" spans="1:5" ht="15">
      <c r="A75" s="22">
        <v>61</v>
      </c>
      <c r="B75" s="24" t="s">
        <v>61</v>
      </c>
      <c r="C75" s="34"/>
      <c r="D75" s="34"/>
      <c r="E75" s="31">
        <f t="shared" si="2"/>
        <v>0</v>
      </c>
    </row>
    <row r="76" spans="1:5" ht="15">
      <c r="A76" s="22">
        <v>62</v>
      </c>
      <c r="B76" s="24" t="s">
        <v>62</v>
      </c>
      <c r="C76" s="32"/>
      <c r="D76" s="32"/>
      <c r="E76" s="31">
        <f t="shared" si="2"/>
        <v>0</v>
      </c>
    </row>
    <row r="77" spans="1:5" ht="15">
      <c r="A77" s="22">
        <v>63</v>
      </c>
      <c r="B77" s="24" t="s">
        <v>63</v>
      </c>
      <c r="C77" s="32"/>
      <c r="D77" s="32"/>
      <c r="E77" s="31">
        <f t="shared" si="2"/>
        <v>0</v>
      </c>
    </row>
    <row r="78" spans="1:5" ht="15">
      <c r="A78" s="22">
        <v>64</v>
      </c>
      <c r="B78" s="24" t="s">
        <v>64</v>
      </c>
      <c r="C78" s="32"/>
      <c r="D78" s="32"/>
      <c r="E78" s="31">
        <f t="shared" si="2"/>
        <v>0</v>
      </c>
    </row>
    <row r="79" spans="1:5" ht="15">
      <c r="A79" s="22">
        <v>65</v>
      </c>
      <c r="B79" s="24" t="s">
        <v>65</v>
      </c>
      <c r="C79" s="32"/>
      <c r="D79" s="32"/>
      <c r="E79" s="31">
        <f t="shared" si="2"/>
        <v>0</v>
      </c>
    </row>
    <row r="80" spans="1:5" ht="15">
      <c r="A80" s="22">
        <v>66</v>
      </c>
      <c r="B80" s="24" t="s">
        <v>66</v>
      </c>
      <c r="C80" s="32"/>
      <c r="D80" s="32"/>
      <c r="E80" s="31">
        <f t="shared" si="2"/>
        <v>0</v>
      </c>
    </row>
    <row r="81" spans="1:5" ht="15">
      <c r="A81" s="22">
        <v>67</v>
      </c>
      <c r="B81" s="24" t="s">
        <v>67</v>
      </c>
      <c r="C81" s="35">
        <v>1100</v>
      </c>
      <c r="D81" s="35">
        <v>1000</v>
      </c>
      <c r="E81" s="31">
        <f t="shared" si="2"/>
        <v>90.9090909090909</v>
      </c>
    </row>
    <row r="82" spans="1:5" ht="15">
      <c r="A82" s="22">
        <f aca="true" t="shared" si="3" ref="A82:A96">1+A81</f>
        <v>68</v>
      </c>
      <c r="B82" s="24" t="s">
        <v>68</v>
      </c>
      <c r="C82" s="35">
        <v>93397.6</v>
      </c>
      <c r="D82" s="35">
        <v>60892.1</v>
      </c>
      <c r="E82" s="31">
        <f t="shared" si="2"/>
        <v>65.19664316856108</v>
      </c>
    </row>
    <row r="83" spans="1:5" ht="15">
      <c r="A83" s="22">
        <f t="shared" si="3"/>
        <v>69</v>
      </c>
      <c r="B83" s="24" t="s">
        <v>69</v>
      </c>
      <c r="C83" s="32"/>
      <c r="D83" s="32"/>
      <c r="E83" s="31">
        <f t="shared" si="2"/>
        <v>0</v>
      </c>
    </row>
    <row r="84" spans="1:5" ht="15">
      <c r="A84" s="22">
        <f t="shared" si="3"/>
        <v>70</v>
      </c>
      <c r="B84" s="24" t="s">
        <v>70</v>
      </c>
      <c r="C84" s="32">
        <v>11834.9</v>
      </c>
      <c r="D84" s="32">
        <v>8896.4</v>
      </c>
      <c r="E84" s="31">
        <f t="shared" si="2"/>
        <v>75.17089286770484</v>
      </c>
    </row>
    <row r="85" spans="1:5" ht="15">
      <c r="A85" s="22">
        <f t="shared" si="3"/>
        <v>71</v>
      </c>
      <c r="B85" s="23" t="s">
        <v>71</v>
      </c>
      <c r="C85" s="28">
        <v>100785</v>
      </c>
      <c r="D85" s="28">
        <v>63135.3</v>
      </c>
      <c r="E85" s="31">
        <f t="shared" si="2"/>
        <v>62.64354814704569</v>
      </c>
    </row>
    <row r="86" spans="1:5" ht="15">
      <c r="A86" s="22">
        <f t="shared" si="3"/>
        <v>72</v>
      </c>
      <c r="B86" s="24" t="s">
        <v>72</v>
      </c>
      <c r="C86" s="32">
        <v>41280.7</v>
      </c>
      <c r="D86" s="32">
        <v>18184.8</v>
      </c>
      <c r="E86" s="31">
        <f t="shared" si="2"/>
        <v>44.05157858272752</v>
      </c>
    </row>
    <row r="87" spans="1:5" ht="15">
      <c r="A87" s="22">
        <f t="shared" si="3"/>
        <v>73</v>
      </c>
      <c r="B87" s="24" t="s">
        <v>73</v>
      </c>
      <c r="C87" s="32">
        <v>11938.8</v>
      </c>
      <c r="D87" s="32">
        <v>4751.3</v>
      </c>
      <c r="E87" s="31">
        <f t="shared" si="2"/>
        <v>39.797132040071034</v>
      </c>
    </row>
    <row r="88" spans="1:5" ht="15">
      <c r="A88" s="22">
        <f t="shared" si="3"/>
        <v>74</v>
      </c>
      <c r="B88" s="24" t="s">
        <v>74</v>
      </c>
      <c r="C88" s="32">
        <v>24762.8</v>
      </c>
      <c r="D88" s="32">
        <v>19034.8</v>
      </c>
      <c r="E88" s="31">
        <f t="shared" si="2"/>
        <v>76.86852859935064</v>
      </c>
    </row>
    <row r="89" spans="1:5" ht="30.75">
      <c r="A89" s="22">
        <f t="shared" si="3"/>
        <v>75</v>
      </c>
      <c r="B89" s="24" t="s">
        <v>75</v>
      </c>
      <c r="C89" s="32">
        <v>22802.7</v>
      </c>
      <c r="D89" s="32">
        <v>21164.4</v>
      </c>
      <c r="E89" s="31">
        <f t="shared" si="2"/>
        <v>92.81532450104594</v>
      </c>
    </row>
    <row r="90" spans="1:5" ht="15">
      <c r="A90" s="22">
        <f t="shared" si="3"/>
        <v>76</v>
      </c>
      <c r="B90" s="23" t="s">
        <v>76</v>
      </c>
      <c r="C90" s="28"/>
      <c r="D90" s="28"/>
      <c r="E90" s="31">
        <f t="shared" si="2"/>
        <v>0</v>
      </c>
    </row>
    <row r="91" spans="1:5" ht="15">
      <c r="A91" s="22">
        <f t="shared" si="3"/>
        <v>77</v>
      </c>
      <c r="B91" s="23" t="s">
        <v>77</v>
      </c>
      <c r="C91" s="28">
        <v>574296</v>
      </c>
      <c r="D91" s="28">
        <v>388209</v>
      </c>
      <c r="E91" s="31">
        <f t="shared" si="2"/>
        <v>67.59737139036316</v>
      </c>
    </row>
    <row r="92" spans="1:5" ht="15">
      <c r="A92" s="22">
        <f t="shared" si="3"/>
        <v>78</v>
      </c>
      <c r="B92" s="24" t="s">
        <v>78</v>
      </c>
      <c r="C92" s="35">
        <v>199624.6</v>
      </c>
      <c r="D92" s="35">
        <v>143717.6</v>
      </c>
      <c r="E92" s="31">
        <f t="shared" si="2"/>
        <v>71.99393261151181</v>
      </c>
    </row>
    <row r="93" spans="1:5" ht="15">
      <c r="A93" s="22">
        <f t="shared" si="3"/>
        <v>79</v>
      </c>
      <c r="B93" s="24" t="s">
        <v>79</v>
      </c>
      <c r="C93" s="36">
        <v>271952.1</v>
      </c>
      <c r="D93" s="36">
        <v>183674.8</v>
      </c>
      <c r="E93" s="31">
        <f t="shared" si="2"/>
        <v>67.53939388590858</v>
      </c>
    </row>
    <row r="94" spans="1:5" ht="15">
      <c r="A94" s="22">
        <f t="shared" si="3"/>
        <v>80</v>
      </c>
      <c r="B94" s="24" t="s">
        <v>80</v>
      </c>
      <c r="C94" s="36"/>
      <c r="D94" s="36"/>
      <c r="E94" s="31">
        <f t="shared" si="2"/>
        <v>0</v>
      </c>
    </row>
    <row r="95" spans="1:5" ht="15">
      <c r="A95" s="22">
        <f t="shared" si="3"/>
        <v>81</v>
      </c>
      <c r="B95" s="24" t="s">
        <v>81</v>
      </c>
      <c r="C95" s="36"/>
      <c r="D95" s="36"/>
      <c r="E95" s="31">
        <f t="shared" si="2"/>
        <v>0</v>
      </c>
    </row>
    <row r="96" spans="1:5" ht="30.75">
      <c r="A96" s="22">
        <f t="shared" si="3"/>
        <v>82</v>
      </c>
      <c r="B96" s="24" t="s">
        <v>82</v>
      </c>
      <c r="C96" s="36"/>
      <c r="D96" s="36"/>
      <c r="E96" s="31">
        <f t="shared" si="2"/>
        <v>0</v>
      </c>
    </row>
    <row r="97" spans="1:5" ht="30.75">
      <c r="A97" s="22">
        <f>1+A96</f>
        <v>83</v>
      </c>
      <c r="B97" s="24" t="s">
        <v>83</v>
      </c>
      <c r="C97" s="32"/>
      <c r="D97" s="32"/>
      <c r="E97" s="31">
        <f t="shared" si="2"/>
        <v>0</v>
      </c>
    </row>
    <row r="98" spans="1:5" ht="15">
      <c r="A98" s="22">
        <f>1+A97</f>
        <v>84</v>
      </c>
      <c r="B98" s="24" t="s">
        <v>124</v>
      </c>
      <c r="C98" s="32">
        <v>59293.7</v>
      </c>
      <c r="D98" s="32">
        <v>42072.1</v>
      </c>
      <c r="E98" s="31">
        <f t="shared" si="2"/>
        <v>70.9554303408288</v>
      </c>
    </row>
    <row r="99" spans="1:5" ht="15">
      <c r="A99" s="22">
        <f aca="true" t="shared" si="4" ref="A99:A136">1+A98</f>
        <v>85</v>
      </c>
      <c r="B99" s="24" t="s">
        <v>84</v>
      </c>
      <c r="C99" s="32">
        <v>3837.5</v>
      </c>
      <c r="D99" s="32">
        <v>1070.1</v>
      </c>
      <c r="E99" s="31">
        <f t="shared" si="2"/>
        <v>27.885342019543973</v>
      </c>
    </row>
    <row r="100" spans="1:5" ht="15">
      <c r="A100" s="22">
        <f t="shared" si="4"/>
        <v>86</v>
      </c>
      <c r="B100" s="24" t="s">
        <v>85</v>
      </c>
      <c r="C100" s="37">
        <v>39588.1</v>
      </c>
      <c r="D100" s="37">
        <v>17674.4</v>
      </c>
      <c r="E100" s="31">
        <f t="shared" si="2"/>
        <v>44.645739502527285</v>
      </c>
    </row>
    <row r="101" spans="1:5" ht="30.75">
      <c r="A101" s="22">
        <f t="shared" si="4"/>
        <v>87</v>
      </c>
      <c r="B101" s="23" t="s">
        <v>86</v>
      </c>
      <c r="C101" s="28">
        <v>91978.6</v>
      </c>
      <c r="D101" s="28">
        <v>67847.5</v>
      </c>
      <c r="E101" s="31">
        <f t="shared" si="2"/>
        <v>73.7644408590694</v>
      </c>
    </row>
    <row r="102" spans="1:5" ht="15">
      <c r="A102" s="22">
        <f t="shared" si="4"/>
        <v>88</v>
      </c>
      <c r="B102" s="24" t="s">
        <v>87</v>
      </c>
      <c r="C102" s="32">
        <v>76490.1</v>
      </c>
      <c r="D102" s="32">
        <v>56597.2</v>
      </c>
      <c r="E102" s="31">
        <f t="shared" si="2"/>
        <v>73.99284351831152</v>
      </c>
    </row>
    <row r="103" spans="1:5" ht="15">
      <c r="A103" s="22">
        <f t="shared" si="4"/>
        <v>89</v>
      </c>
      <c r="B103" s="24" t="s">
        <v>88</v>
      </c>
      <c r="C103" s="32"/>
      <c r="D103" s="32"/>
      <c r="E103" s="31">
        <f t="shared" si="2"/>
        <v>0</v>
      </c>
    </row>
    <row r="104" spans="1:5" ht="33" customHeight="1">
      <c r="A104" s="22">
        <f t="shared" si="4"/>
        <v>90</v>
      </c>
      <c r="B104" s="24" t="s">
        <v>89</v>
      </c>
      <c r="C104" s="37">
        <v>15488.5</v>
      </c>
      <c r="D104" s="37">
        <v>11250.3</v>
      </c>
      <c r="E104" s="39">
        <f t="shared" si="2"/>
        <v>72.6364722213255</v>
      </c>
    </row>
    <row r="105" spans="1:5" ht="15">
      <c r="A105" s="22">
        <f t="shared" si="4"/>
        <v>91</v>
      </c>
      <c r="B105" s="23" t="s">
        <v>90</v>
      </c>
      <c r="C105" s="28">
        <v>44</v>
      </c>
      <c r="D105" s="28">
        <v>5.5</v>
      </c>
      <c r="E105" s="31">
        <f t="shared" si="2"/>
        <v>12.5</v>
      </c>
    </row>
    <row r="106" spans="1:5" ht="15">
      <c r="A106" s="22">
        <f t="shared" si="4"/>
        <v>92</v>
      </c>
      <c r="B106" s="24" t="s">
        <v>91</v>
      </c>
      <c r="C106" s="32"/>
      <c r="D106" s="32"/>
      <c r="E106" s="31">
        <f t="shared" si="2"/>
        <v>0</v>
      </c>
    </row>
    <row r="107" spans="1:5" ht="15">
      <c r="A107" s="22">
        <f t="shared" si="4"/>
        <v>93</v>
      </c>
      <c r="B107" s="24" t="s">
        <v>92</v>
      </c>
      <c r="C107" s="32"/>
      <c r="D107" s="32"/>
      <c r="E107" s="31">
        <f t="shared" si="2"/>
        <v>0</v>
      </c>
    </row>
    <row r="108" spans="1:5" ht="30.75">
      <c r="A108" s="22">
        <f t="shared" si="4"/>
        <v>94</v>
      </c>
      <c r="B108" s="24" t="s">
        <v>93</v>
      </c>
      <c r="C108" s="32"/>
      <c r="D108" s="32"/>
      <c r="E108" s="31">
        <f t="shared" si="2"/>
        <v>0</v>
      </c>
    </row>
    <row r="109" spans="1:5" ht="15">
      <c r="A109" s="22">
        <f t="shared" si="4"/>
        <v>95</v>
      </c>
      <c r="B109" s="24" t="s">
        <v>94</v>
      </c>
      <c r="C109" s="32"/>
      <c r="D109" s="32"/>
      <c r="E109" s="31">
        <f t="shared" si="2"/>
        <v>0</v>
      </c>
    </row>
    <row r="110" spans="1:5" ht="15">
      <c r="A110" s="22">
        <f t="shared" si="4"/>
        <v>96</v>
      </c>
      <c r="B110" s="24" t="s">
        <v>95</v>
      </c>
      <c r="C110" s="32"/>
      <c r="D110" s="32"/>
      <c r="E110" s="31">
        <f t="shared" si="2"/>
        <v>0</v>
      </c>
    </row>
    <row r="111" spans="1:5" ht="30.75">
      <c r="A111" s="22">
        <f t="shared" si="4"/>
        <v>97</v>
      </c>
      <c r="B111" s="24" t="s">
        <v>96</v>
      </c>
      <c r="C111" s="32"/>
      <c r="D111" s="32"/>
      <c r="E111" s="31">
        <f t="shared" si="2"/>
        <v>0</v>
      </c>
    </row>
    <row r="112" spans="1:5" ht="15">
      <c r="A112" s="22">
        <f t="shared" si="4"/>
        <v>98</v>
      </c>
      <c r="B112" s="24" t="s">
        <v>97</v>
      </c>
      <c r="C112" s="32"/>
      <c r="D112" s="32"/>
      <c r="E112" s="31">
        <f t="shared" si="2"/>
        <v>0</v>
      </c>
    </row>
    <row r="113" spans="1:5" ht="15">
      <c r="A113" s="22">
        <f t="shared" si="4"/>
        <v>99</v>
      </c>
      <c r="B113" s="24" t="s">
        <v>98</v>
      </c>
      <c r="C113" s="37">
        <v>44</v>
      </c>
      <c r="D113" s="37">
        <v>5.5</v>
      </c>
      <c r="E113" s="31">
        <f t="shared" si="2"/>
        <v>12.5</v>
      </c>
    </row>
    <row r="114" spans="1:5" ht="15">
      <c r="A114" s="22">
        <f t="shared" si="4"/>
        <v>100</v>
      </c>
      <c r="B114" s="23" t="s">
        <v>99</v>
      </c>
      <c r="C114" s="28">
        <v>53661.6</v>
      </c>
      <c r="D114" s="28">
        <v>43336.9</v>
      </c>
      <c r="E114" s="31">
        <f t="shared" si="2"/>
        <v>80.75961208760081</v>
      </c>
    </row>
    <row r="115" spans="1:5" ht="15">
      <c r="A115" s="22">
        <f t="shared" si="4"/>
        <v>101</v>
      </c>
      <c r="B115" s="24" t="s">
        <v>100</v>
      </c>
      <c r="C115" s="32">
        <v>6490.7</v>
      </c>
      <c r="D115" s="32">
        <v>4679.7</v>
      </c>
      <c r="E115" s="31">
        <f t="shared" si="2"/>
        <v>72.09854098941562</v>
      </c>
    </row>
    <row r="116" spans="1:5" ht="15">
      <c r="A116" s="22">
        <f t="shared" si="4"/>
        <v>102</v>
      </c>
      <c r="B116" s="24" t="s">
        <v>101</v>
      </c>
      <c r="C116" s="32"/>
      <c r="D116" s="32"/>
      <c r="E116" s="31">
        <f>IF(C116&gt;0,D116/C116*100,0)</f>
        <v>0</v>
      </c>
    </row>
    <row r="117" spans="1:5" ht="15">
      <c r="A117" s="22">
        <f t="shared" si="4"/>
        <v>103</v>
      </c>
      <c r="B117" s="24" t="s">
        <v>102</v>
      </c>
      <c r="C117" s="67"/>
      <c r="D117" s="67"/>
      <c r="E117" s="31">
        <f>IF(C117&gt;0,D117/C117*100,0)</f>
        <v>0</v>
      </c>
    </row>
    <row r="118" spans="1:5" ht="15">
      <c r="A118" s="22">
        <f t="shared" si="4"/>
        <v>104</v>
      </c>
      <c r="B118" s="24" t="s">
        <v>103</v>
      </c>
      <c r="C118" s="32">
        <v>46895.9</v>
      </c>
      <c r="D118" s="32">
        <v>38382.2</v>
      </c>
      <c r="E118" s="31">
        <f>IF(C118&gt;0,D118/C118*100,0)</f>
        <v>81.84553447103052</v>
      </c>
    </row>
    <row r="119" spans="1:5" ht="15">
      <c r="A119" s="22">
        <f t="shared" si="4"/>
        <v>105</v>
      </c>
      <c r="B119" s="24" t="s">
        <v>104</v>
      </c>
      <c r="C119" s="37">
        <v>275</v>
      </c>
      <c r="D119" s="37">
        <v>275</v>
      </c>
      <c r="E119" s="31">
        <f>IF(C119&gt;0,D119/C119*100,0)</f>
        <v>100</v>
      </c>
    </row>
    <row r="120" spans="1:5" ht="15">
      <c r="A120" s="22">
        <f t="shared" si="4"/>
        <v>106</v>
      </c>
      <c r="B120" s="23" t="s">
        <v>105</v>
      </c>
      <c r="C120" s="30">
        <v>47922.5</v>
      </c>
      <c r="D120" s="30">
        <v>29373.6</v>
      </c>
      <c r="E120" s="31">
        <f aca="true" t="shared" si="5" ref="E120:E130">IF(C120&gt;0,D120/C120*100,0)</f>
        <v>61.29396421305232</v>
      </c>
    </row>
    <row r="121" spans="1:5" ht="15">
      <c r="A121" s="22">
        <f t="shared" si="4"/>
        <v>107</v>
      </c>
      <c r="B121" s="24" t="s">
        <v>106</v>
      </c>
      <c r="C121" s="37">
        <v>45136.2</v>
      </c>
      <c r="D121" s="37">
        <v>26973.2</v>
      </c>
      <c r="E121" s="31">
        <f t="shared" si="5"/>
        <v>59.759572139435754</v>
      </c>
    </row>
    <row r="122" spans="1:5" ht="15">
      <c r="A122" s="22">
        <f t="shared" si="4"/>
        <v>108</v>
      </c>
      <c r="B122" s="24" t="s">
        <v>107</v>
      </c>
      <c r="C122" s="37">
        <v>1520.4</v>
      </c>
      <c r="D122" s="37">
        <v>1462</v>
      </c>
      <c r="E122" s="31">
        <f t="shared" si="5"/>
        <v>96.15890555117073</v>
      </c>
    </row>
    <row r="123" spans="1:5" ht="15">
      <c r="A123" s="22">
        <f t="shared" si="4"/>
        <v>109</v>
      </c>
      <c r="B123" s="24" t="s">
        <v>108</v>
      </c>
      <c r="C123" s="37">
        <v>0</v>
      </c>
      <c r="D123" s="37">
        <v>0</v>
      </c>
      <c r="E123" s="31">
        <f t="shared" si="5"/>
        <v>0</v>
      </c>
    </row>
    <row r="124" spans="1:7" ht="30.75">
      <c r="A124" s="22">
        <f t="shared" si="4"/>
        <v>110</v>
      </c>
      <c r="B124" s="24" t="s">
        <v>109</v>
      </c>
      <c r="C124" s="33"/>
      <c r="D124" s="33"/>
      <c r="E124" s="31">
        <f t="shared" si="5"/>
        <v>0</v>
      </c>
      <c r="G124" s="64"/>
    </row>
    <row r="125" spans="1:5" ht="30.75">
      <c r="A125" s="22">
        <f t="shared" si="4"/>
        <v>111</v>
      </c>
      <c r="B125" s="24" t="s">
        <v>110</v>
      </c>
      <c r="C125" s="37">
        <v>1265.9</v>
      </c>
      <c r="D125" s="37">
        <v>938.4</v>
      </c>
      <c r="E125" s="31">
        <f t="shared" si="5"/>
        <v>74.12907812623429</v>
      </c>
    </row>
    <row r="126" spans="1:5" ht="15">
      <c r="A126" s="22">
        <f t="shared" si="4"/>
        <v>112</v>
      </c>
      <c r="B126" s="23" t="s">
        <v>111</v>
      </c>
      <c r="C126" s="38">
        <f>C127+C128+C129</f>
        <v>0</v>
      </c>
      <c r="D126" s="38">
        <f>D127+D128+D129</f>
        <v>0</v>
      </c>
      <c r="E126" s="31">
        <f t="shared" si="5"/>
        <v>0</v>
      </c>
    </row>
    <row r="127" spans="1:5" ht="15">
      <c r="A127" s="22">
        <f t="shared" si="4"/>
        <v>113</v>
      </c>
      <c r="B127" s="24" t="s">
        <v>112</v>
      </c>
      <c r="C127" s="33"/>
      <c r="D127" s="33"/>
      <c r="E127" s="31">
        <f t="shared" si="5"/>
        <v>0</v>
      </c>
    </row>
    <row r="128" spans="1:5" ht="15">
      <c r="A128" s="22">
        <f t="shared" si="4"/>
        <v>114</v>
      </c>
      <c r="B128" s="24" t="s">
        <v>113</v>
      </c>
      <c r="C128" s="33"/>
      <c r="D128" s="33"/>
      <c r="E128" s="31">
        <f t="shared" si="5"/>
        <v>0</v>
      </c>
    </row>
    <row r="129" spans="1:5" ht="30.75">
      <c r="A129" s="22">
        <f t="shared" si="4"/>
        <v>115</v>
      </c>
      <c r="B129" s="24" t="s">
        <v>114</v>
      </c>
      <c r="C129" s="33"/>
      <c r="D129" s="33"/>
      <c r="E129" s="31">
        <f t="shared" si="5"/>
        <v>0</v>
      </c>
    </row>
    <row r="130" spans="1:5" ht="30.75">
      <c r="A130" s="22">
        <f t="shared" si="4"/>
        <v>116</v>
      </c>
      <c r="B130" s="23" t="s">
        <v>115</v>
      </c>
      <c r="C130" s="30">
        <v>483.3</v>
      </c>
      <c r="D130" s="30">
        <v>2.9</v>
      </c>
      <c r="E130" s="31">
        <f t="shared" si="5"/>
        <v>0.6000413821642872</v>
      </c>
    </row>
    <row r="131" spans="1:5" ht="46.5">
      <c r="A131" s="22">
        <f t="shared" si="4"/>
        <v>117</v>
      </c>
      <c r="B131" s="23" t="s">
        <v>116</v>
      </c>
      <c r="C131" s="28">
        <f>C132+C133+C134</f>
        <v>0</v>
      </c>
      <c r="D131" s="28">
        <f>D132+D133+D134</f>
        <v>0</v>
      </c>
      <c r="E131" s="31">
        <f aca="true" t="shared" si="6" ref="E131:E136">IF(C131&gt;0,D131/C131*100,0)</f>
        <v>0</v>
      </c>
    </row>
    <row r="132" spans="1:5" ht="15">
      <c r="A132" s="22">
        <f t="shared" si="4"/>
        <v>118</v>
      </c>
      <c r="B132" s="24" t="s">
        <v>117</v>
      </c>
      <c r="C132" s="32"/>
      <c r="D132" s="32"/>
      <c r="E132" s="31">
        <f t="shared" si="6"/>
        <v>0</v>
      </c>
    </row>
    <row r="133" spans="1:5" ht="15">
      <c r="A133" s="22">
        <f t="shared" si="4"/>
        <v>119</v>
      </c>
      <c r="B133" s="24" t="s">
        <v>118</v>
      </c>
      <c r="C133" s="32"/>
      <c r="D133" s="32"/>
      <c r="E133" s="31">
        <f t="shared" si="6"/>
        <v>0</v>
      </c>
    </row>
    <row r="134" spans="1:5" ht="66" customHeight="1">
      <c r="A134" s="22">
        <f t="shared" si="4"/>
        <v>120</v>
      </c>
      <c r="B134" s="27" t="s">
        <v>119</v>
      </c>
      <c r="C134" s="32"/>
      <c r="D134" s="32"/>
      <c r="E134" s="31">
        <f t="shared" si="6"/>
        <v>0</v>
      </c>
    </row>
    <row r="135" spans="1:5" ht="30.75">
      <c r="A135" s="22">
        <f t="shared" si="4"/>
        <v>121</v>
      </c>
      <c r="B135" s="23" t="s">
        <v>120</v>
      </c>
      <c r="C135" s="28">
        <f>C53-C136</f>
        <v>-19181.02800000005</v>
      </c>
      <c r="D135" s="28">
        <f>D53-D136</f>
        <v>25932.763930000016</v>
      </c>
      <c r="E135" s="31">
        <f t="shared" si="6"/>
        <v>0</v>
      </c>
    </row>
    <row r="136" spans="1:5" ht="19.5" customHeight="1">
      <c r="A136" s="22">
        <f t="shared" si="4"/>
        <v>122</v>
      </c>
      <c r="B136" s="23" t="s">
        <v>121</v>
      </c>
      <c r="C136" s="28">
        <f>C55+C65+C68+C74+C85+C90+C91+C101+C105+C114+C131+C130+C126+C120</f>
        <v>1044643.4</v>
      </c>
      <c r="D136" s="28">
        <f>D55+D65+D68+D74+D85+D90+D91+D101+D105+D114+D131+D130+D126+D120</f>
        <v>717746.3</v>
      </c>
      <c r="E136" s="31">
        <f t="shared" si="6"/>
        <v>68.70730241535054</v>
      </c>
    </row>
  </sheetData>
  <sheetProtection selectLockedCells="1" selectUnlockedCells="1"/>
  <mergeCells count="5">
    <mergeCell ref="A54:E54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2019-11-12T04:37:05Z</cp:lastPrinted>
  <dcterms:created xsi:type="dcterms:W3CDTF">2019-11-11T09:38:06Z</dcterms:created>
  <dcterms:modified xsi:type="dcterms:W3CDTF">2020-10-13T06:52:59Z</dcterms:modified>
  <cp:category/>
  <cp:version/>
  <cp:contentType/>
  <cp:contentStatus/>
</cp:coreProperties>
</file>