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<sst xmlns="http://schemas.openxmlformats.org/spreadsheetml/2006/main" count="133" uniqueCount="133">
  <si>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</si>
  <si>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</si>
  <si>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</si>
  <si>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</si>
  <si>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</si>
  <si>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</si>
  <si>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</si>
  <si>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</si>
  <si>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</si>
  <si>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</si>
  <si>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</si>
  <si>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</si>
  <si>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</si>
  <si>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</si>
  <si>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</si>
  <si>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</si>
  <si>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</si>
  <si>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</si>
  <si>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</si>
  <si>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</si>
  <si>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</si>
  <si>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</si>
  <si>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</si>
  <si>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</si>
  <si>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</si>
  <si>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</si>
  <si>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</si>
  <si>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</si>
  <si>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</si>
  <si>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</si>
  <si>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</si>
  <si>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</si>
  <si>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</si>
  <si>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</si>
  <si>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</si>
  <si>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</si>
  <si>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</si>
  <si>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</si>
  <si>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</si>
  <si>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</si>
  <si>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</si>
  <si>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</si>
  <si>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</si>
  <si>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</si>
  <si>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</si>
  <si>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</si>
  <si>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</si>
  <si>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</si>
  <si>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</si>
  <si>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</si>
  <si>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</si>
  <si>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</si>
  <si>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</si>
  <si>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</si>
  <si>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</si>
  <si>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</si>
  <si>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</si>
  <si>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</si>
  <si>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</si>
  <si>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</si>
  <si>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</si>
  <si>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</si>
  <si>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</si>
  <si>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</si>
  <si>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</si>
  <si>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</si>
  <si>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</si>
  <si>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</si>
  <si>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</si>
  <si>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</si>
  <si>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</si>
  <si>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</si>
  <si>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</si>
  <si>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</si>
  <si>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</si>
  <si>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</si>
  <si>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</si>
  <si>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</si>
  <si>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</si>
  <si>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</si>
  <si>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</si>
  <si>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</si>
  <si>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</si>
  <si>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</si>
  <si>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</si>
  <si>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</si>
  <si>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</si>
  <si>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</si>
  <si>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</si>
  <si>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</si>
  <si>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</si>
  <si>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</si>
  <si>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</si>
  <si>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</si>
  <si>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</si>
  <si>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</si>
  <si>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</si>
  <si>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</si>
  <si>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</si>
  <si>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</si>
  <si>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</si>
  <si>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</si>
  <si>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</si>
  <si>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</si>
  <si>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</si>
  <si>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</si>
  <si>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</si>
  <si>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</si>
  <si>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</si>
  <si>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</si>
  <si>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</si>
  <si>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</si>
  <si>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</si>
  <si>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</si>
  <si>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</si>
  <si>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</si>
  <si>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</si>
  <si>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</si>
  <si>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</si>
  <si>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</si>
  <si>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</si>
  <si>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</si>
  <si>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</si>
  <si>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</si>
  <si>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</si>
  <si>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</si>
  <si>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</si>
  <si>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</si>
  <si>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</si>
  <si>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</si>
  <si>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</si>
  <si>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</si>
  <si>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01.06.2020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</si>
</sst>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SheetLayoutView="100" zoomScalePageLayoutView="0" workbookViewId="0" topLeftCell="A5">
      <selection activeCell="D52" sqref="D52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132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3.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360119</v>
      </c>
      <c r="D11" s="59">
        <f>D12+D14+D15+D20+D25+D26+D32+D33+D34+D38+D39</f>
        <v>144827.45331999997</v>
      </c>
      <c r="E11" s="29">
        <f>IF(C11&gt;0,D11/C11*100,0)</f>
        <v>40.216554338982384</v>
      </c>
    </row>
    <row r="12" spans="1:5" ht="15">
      <c r="A12" s="22">
        <v>2</v>
      </c>
      <c r="B12" s="43" t="s">
        <v>8</v>
      </c>
      <c r="C12" s="57">
        <v>213586</v>
      </c>
      <c r="D12" s="57">
        <v>82702.3</v>
      </c>
      <c r="E12" s="29">
        <f aca="true" t="shared" si="0" ref="E12:E48">IF(C12&gt;0,D12/C12*100,0)</f>
        <v>38.720843126422146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40593.18594704684</v>
      </c>
      <c r="E13" s="29">
        <f t="shared" si="0"/>
        <v>38.720843126422146</v>
      </c>
    </row>
    <row r="14" spans="1:5" ht="46.5">
      <c r="A14" s="22">
        <v>3</v>
      </c>
      <c r="B14" s="46" t="s">
        <v>10</v>
      </c>
      <c r="C14" s="57">
        <v>9392</v>
      </c>
      <c r="D14" s="57">
        <v>3637.215</v>
      </c>
      <c r="E14" s="29">
        <f t="shared" si="0"/>
        <v>38.726735519591145</v>
      </c>
    </row>
    <row r="15" spans="1:5" ht="15">
      <c r="A15" s="22">
        <v>4</v>
      </c>
      <c r="B15" s="46" t="s">
        <v>126</v>
      </c>
      <c r="C15" s="57">
        <f>C16+C17+C18+C19</f>
        <v>64202</v>
      </c>
      <c r="D15" s="57">
        <f>D16+D17+D18+D19</f>
        <v>31750.075999999997</v>
      </c>
      <c r="E15" s="29">
        <f t="shared" si="0"/>
        <v>49.45340643593657</v>
      </c>
    </row>
    <row r="16" spans="1:5" ht="30.75">
      <c r="A16" s="22">
        <v>5</v>
      </c>
      <c r="B16" s="24" t="s">
        <v>11</v>
      </c>
      <c r="C16" s="32">
        <v>45409</v>
      </c>
      <c r="D16" s="32">
        <v>22738.609</v>
      </c>
      <c r="E16" s="29">
        <f t="shared" si="0"/>
        <v>50.07511506529543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7282.866</v>
      </c>
      <c r="E17" s="29">
        <f t="shared" si="0"/>
        <v>47.23306310396264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235.748</v>
      </c>
      <c r="E18" s="29">
        <f t="shared" si="0"/>
        <v>86.67205882352941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1492.853</v>
      </c>
      <c r="E19" s="29">
        <f>IF(C19&gt;0,D19/C19*100,0)</f>
        <v>48.12549967762734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11418.630000000001</v>
      </c>
      <c r="E20" s="29">
        <f t="shared" si="0"/>
        <v>34.86391670737665</v>
      </c>
    </row>
    <row r="21" spans="1:5" ht="15">
      <c r="A21" s="22">
        <v>10</v>
      </c>
      <c r="B21" s="24" t="s">
        <v>15</v>
      </c>
      <c r="C21" s="32">
        <v>7123</v>
      </c>
      <c r="D21" s="32">
        <v>537.1</v>
      </c>
      <c r="E21" s="60">
        <f t="shared" si="0"/>
        <v>7.5403622069352805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10881.53</v>
      </c>
      <c r="E22" s="29">
        <f t="shared" si="0"/>
        <v>42.45787974560069</v>
      </c>
    </row>
    <row r="23" spans="1:5" ht="46.5">
      <c r="A23" s="22">
        <v>12</v>
      </c>
      <c r="B23" s="24" t="s">
        <v>122</v>
      </c>
      <c r="C23" s="32">
        <v>19238</v>
      </c>
      <c r="D23" s="32">
        <v>10284.66</v>
      </c>
      <c r="E23" s="60">
        <f t="shared" si="0"/>
        <v>53.46013099074748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596.87</v>
      </c>
      <c r="E24" s="60">
        <f t="shared" si="0"/>
        <v>9.33922703802222</v>
      </c>
    </row>
    <row r="25" spans="1:5" ht="15">
      <c r="A25" s="22">
        <v>14</v>
      </c>
      <c r="B25" s="43" t="s">
        <v>16</v>
      </c>
      <c r="C25" s="57">
        <v>11427</v>
      </c>
      <c r="D25" s="57">
        <v>3852.068</v>
      </c>
      <c r="E25" s="29">
        <f t="shared" si="0"/>
        <v>33.710230156646546</v>
      </c>
    </row>
    <row r="26" spans="1:5" ht="62.25">
      <c r="A26" s="22">
        <v>15</v>
      </c>
      <c r="B26" s="47" t="s">
        <v>17</v>
      </c>
      <c r="C26" s="57">
        <f>C27+C28+C29+C30+C31</f>
        <v>21885</v>
      </c>
      <c r="D26" s="57">
        <f>D27+D28+D29+D30+D31</f>
        <v>7341.756630000001</v>
      </c>
      <c r="E26" s="29">
        <f t="shared" si="0"/>
        <v>33.54698026045237</v>
      </c>
    </row>
    <row r="27" spans="1:5" ht="78">
      <c r="A27" s="22">
        <v>16</v>
      </c>
      <c r="B27" s="24" t="s">
        <v>18</v>
      </c>
      <c r="C27" s="48">
        <v>18849</v>
      </c>
      <c r="D27" s="48">
        <v>6381.143</v>
      </c>
      <c r="E27" s="29">
        <f t="shared" si="0"/>
        <v>33.85401347551594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940</v>
      </c>
      <c r="D28" s="48">
        <v>229.926</v>
      </c>
      <c r="E28" s="29">
        <f t="shared" si="0"/>
        <v>24.460212765957444</v>
      </c>
    </row>
    <row r="29" spans="1:5" ht="108.75">
      <c r="A29" s="22">
        <f t="shared" si="1"/>
        <v>18</v>
      </c>
      <c r="B29" s="24" t="s">
        <v>20</v>
      </c>
      <c r="C29" s="48">
        <v>2096</v>
      </c>
      <c r="D29" s="48">
        <v>730.68763</v>
      </c>
      <c r="E29" s="29">
        <f t="shared" si="0"/>
        <v>34.86105104961832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376.2076</v>
      </c>
      <c r="E32" s="29">
        <f t="shared" si="0"/>
        <v>23.25139678615575</v>
      </c>
    </row>
    <row r="33" spans="1:5" ht="30.75">
      <c r="A33" s="22">
        <v>22</v>
      </c>
      <c r="B33" s="43" t="s">
        <v>24</v>
      </c>
      <c r="C33" s="57">
        <v>1924</v>
      </c>
      <c r="D33" s="57">
        <v>470.4746</v>
      </c>
      <c r="E33" s="29">
        <f t="shared" si="0"/>
        <v>24.452941787941786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2183</v>
      </c>
      <c r="D34" s="57">
        <f>D35+D36+D37</f>
        <v>1706.82666</v>
      </c>
      <c r="E34" s="29">
        <f t="shared" si="0"/>
        <v>78.18720384791571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851.73271</v>
      </c>
      <c r="E35" s="29">
        <f t="shared" si="0"/>
        <v>45.23275146043548</v>
      </c>
    </row>
    <row r="36" spans="1:5" s="55" customFormat="1" ht="46.5">
      <c r="A36" s="51">
        <v>25</v>
      </c>
      <c r="B36" s="52" t="s">
        <v>26</v>
      </c>
      <c r="C36" s="53">
        <v>300</v>
      </c>
      <c r="D36" s="53">
        <v>855.09395</v>
      </c>
      <c r="E36" s="54">
        <f t="shared" si="0"/>
        <v>285.03131666666667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300</v>
      </c>
      <c r="D38" s="57">
        <v>1211.23773</v>
      </c>
      <c r="E38" s="29">
        <f t="shared" si="0"/>
        <v>403.74591000000004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360.6611</v>
      </c>
      <c r="E39" s="29">
        <f t="shared" si="0"/>
        <v>42.43071764705882</v>
      </c>
    </row>
    <row r="40" spans="1:5" ht="15">
      <c r="A40" s="22">
        <f>A39+1</f>
        <v>29</v>
      </c>
      <c r="B40" s="24" t="s">
        <v>30</v>
      </c>
      <c r="C40" s="32"/>
      <c r="D40" s="58">
        <v>0.0575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360.6036</v>
      </c>
      <c r="E41" s="29"/>
    </row>
    <row r="42" spans="1:5" ht="18">
      <c r="A42" s="22">
        <v>30</v>
      </c>
      <c r="B42" s="49" t="s">
        <v>31</v>
      </c>
      <c r="C42" s="59">
        <f>C43+C49+C50</f>
        <v>669528.7</v>
      </c>
      <c r="D42" s="59">
        <f>D43+D49+D50</f>
        <v>266239.86072</v>
      </c>
      <c r="E42" s="29">
        <f t="shared" si="0"/>
        <v>39.76526483778813</v>
      </c>
    </row>
    <row r="43" spans="1:5" ht="30.75">
      <c r="A43" s="22">
        <f>1+A42</f>
        <v>31</v>
      </c>
      <c r="B43" s="49" t="s">
        <v>32</v>
      </c>
      <c r="C43" s="59">
        <f>C44+C47+C48</f>
        <v>668578.7</v>
      </c>
      <c r="D43" s="59">
        <f>D44+D47+D48</f>
        <v>265289.86072</v>
      </c>
      <c r="E43" s="29">
        <f t="shared" si="0"/>
        <v>39.67967581378228</v>
      </c>
    </row>
    <row r="44" spans="1:5" ht="30.75">
      <c r="A44" s="22">
        <f>1+A43</f>
        <v>32</v>
      </c>
      <c r="B44" s="25" t="s">
        <v>33</v>
      </c>
      <c r="C44" s="42">
        <f>C45+C46</f>
        <v>144406</v>
      </c>
      <c r="D44" s="42">
        <f>D45+D46</f>
        <v>72199.85</v>
      </c>
      <c r="E44" s="29">
        <f t="shared" si="0"/>
        <v>49.99781865019459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72199.85</v>
      </c>
      <c r="E45" s="29">
        <f t="shared" si="0"/>
        <v>49.99781865019459</v>
      </c>
    </row>
    <row r="46" spans="1:5" ht="30.75">
      <c r="A46" s="22">
        <f>1+A45</f>
        <v>34</v>
      </c>
      <c r="B46" s="24" t="s">
        <v>35</v>
      </c>
      <c r="C46" s="32">
        <v>0</v>
      </c>
      <c r="D46" s="32">
        <v>0</v>
      </c>
      <c r="E46" s="29">
        <f t="shared" si="0"/>
        <v>0</v>
      </c>
    </row>
    <row r="47" spans="1:5" ht="46.5">
      <c r="A47" s="22">
        <f>1+A46</f>
        <v>35</v>
      </c>
      <c r="B47" s="50" t="s">
        <v>36</v>
      </c>
      <c r="C47" s="57">
        <v>162861.8</v>
      </c>
      <c r="D47" s="56">
        <v>8372.55039</v>
      </c>
      <c r="E47" s="29">
        <f t="shared" si="0"/>
        <v>5.140892701664847</v>
      </c>
    </row>
    <row r="48" spans="1:5" ht="33" customHeight="1">
      <c r="A48" s="22">
        <f>1+A47</f>
        <v>36</v>
      </c>
      <c r="B48" s="23" t="s">
        <v>37</v>
      </c>
      <c r="C48" s="28">
        <v>361310.9</v>
      </c>
      <c r="D48" s="28">
        <v>184717.46033</v>
      </c>
      <c r="E48" s="29">
        <f t="shared" si="0"/>
        <v>51.124242398997644</v>
      </c>
    </row>
    <row r="49" spans="1:5" ht="33" customHeight="1">
      <c r="A49" s="22">
        <v>37</v>
      </c>
      <c r="B49" s="66" t="s">
        <v>131</v>
      </c>
      <c r="C49" s="28">
        <v>0</v>
      </c>
      <c r="D49" s="28">
        <v>0</v>
      </c>
      <c r="E49" s="29"/>
    </row>
    <row r="50" spans="1:5" ht="15">
      <c r="A50" s="22">
        <v>38</v>
      </c>
      <c r="B50" s="23" t="s">
        <v>129</v>
      </c>
      <c r="C50" s="28">
        <v>950</v>
      </c>
      <c r="D50" s="28">
        <v>950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>
        <v>-0.01</v>
      </c>
      <c r="E51" s="29">
        <f>IF(C51&gt;0,D51/C51*100,0)</f>
        <v>0</v>
      </c>
    </row>
    <row r="52" spans="1:5" ht="18">
      <c r="A52" s="22">
        <v>40</v>
      </c>
      <c r="B52" s="61" t="s">
        <v>39</v>
      </c>
      <c r="C52" s="62">
        <f>(C42+C11)</f>
        <v>1029647.7</v>
      </c>
      <c r="D52" s="62">
        <f>(D42+D11)</f>
        <v>411067.31403999997</v>
      </c>
      <c r="E52" s="63">
        <f>IF(C52&gt;0,D52/C52*100,0)</f>
        <v>39.923103216760445</v>
      </c>
    </row>
    <row r="53" spans="1:5" ht="15.75" customHeight="1">
      <c r="A53" s="68" t="s">
        <v>40</v>
      </c>
      <c r="B53" s="69"/>
      <c r="C53" s="69"/>
      <c r="D53" s="69"/>
      <c r="E53" s="70"/>
    </row>
    <row r="54" spans="1:5" ht="15">
      <c r="A54" s="22">
        <v>41</v>
      </c>
      <c r="B54" s="23" t="s">
        <v>41</v>
      </c>
      <c r="C54" s="28">
        <v>68522.5</v>
      </c>
      <c r="D54" s="28">
        <v>27134.9</v>
      </c>
      <c r="E54" s="31">
        <f>IF(C54&gt;0,D54/C54*100,0)</f>
        <v>39.599985406253424</v>
      </c>
    </row>
    <row r="55" spans="1:5" ht="30.75">
      <c r="A55" s="22">
        <v>42</v>
      </c>
      <c r="B55" s="24" t="s">
        <v>42</v>
      </c>
      <c r="C55" s="32">
        <v>1746.5</v>
      </c>
      <c r="D55" s="32">
        <v>222.7</v>
      </c>
      <c r="E55" s="31">
        <f aca="true" t="shared" si="2" ref="E55:E114">IF(C55&gt;0,D55/C55*100,0)</f>
        <v>12.751216719152591</v>
      </c>
    </row>
    <row r="56" spans="1:5" ht="46.5">
      <c r="A56" s="22">
        <v>43</v>
      </c>
      <c r="B56" s="24" t="s">
        <v>43</v>
      </c>
      <c r="C56" s="32">
        <v>2511.3</v>
      </c>
      <c r="D56" s="32">
        <v>1090</v>
      </c>
      <c r="E56" s="31">
        <f t="shared" si="2"/>
        <v>43.40381475729701</v>
      </c>
    </row>
    <row r="57" spans="1:5" ht="15">
      <c r="A57" s="22">
        <v>44</v>
      </c>
      <c r="B57" s="24" t="s">
        <v>44</v>
      </c>
      <c r="C57" s="32">
        <v>34595.1</v>
      </c>
      <c r="D57" s="32">
        <v>15131.5</v>
      </c>
      <c r="E57" s="31">
        <f t="shared" si="2"/>
        <v>43.738853190191676</v>
      </c>
    </row>
    <row r="58" spans="1:5" ht="15">
      <c r="A58" s="22">
        <v>45</v>
      </c>
      <c r="B58" s="24" t="s">
        <v>45</v>
      </c>
      <c r="C58" s="32">
        <v>23.8</v>
      </c>
      <c r="D58" s="32">
        <v>0</v>
      </c>
      <c r="E58" s="31">
        <f t="shared" si="2"/>
        <v>0</v>
      </c>
    </row>
    <row r="59" spans="1:5" ht="46.5">
      <c r="A59" s="22">
        <v>46</v>
      </c>
      <c r="B59" s="24" t="s">
        <v>46</v>
      </c>
      <c r="C59" s="37">
        <v>10980.8</v>
      </c>
      <c r="D59" s="37">
        <v>4986.6</v>
      </c>
      <c r="E59" s="39">
        <f t="shared" si="2"/>
        <v>45.41199184030308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18665</v>
      </c>
      <c r="D63" s="32">
        <v>5704.1</v>
      </c>
      <c r="E63" s="31">
        <f t="shared" si="2"/>
        <v>30.560407179212433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v>4599.3</v>
      </c>
      <c r="D67" s="28">
        <v>1957</v>
      </c>
      <c r="E67" s="31">
        <f t="shared" si="2"/>
        <v>42.54995325375601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2164.5</v>
      </c>
      <c r="D69" s="32">
        <v>837.1</v>
      </c>
      <c r="E69" s="31">
        <f t="shared" si="2"/>
        <v>38.67405867405868</v>
      </c>
    </row>
    <row r="70" spans="1:7" ht="46.5">
      <c r="A70" s="22">
        <v>57</v>
      </c>
      <c r="B70" s="26" t="s">
        <v>57</v>
      </c>
      <c r="C70" s="32">
        <v>2434.8</v>
      </c>
      <c r="D70" s="32">
        <v>1119.9</v>
      </c>
      <c r="E70" s="31">
        <f t="shared" si="2"/>
        <v>45.995564317397736</v>
      </c>
      <c r="G70" s="64"/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0</v>
      </c>
      <c r="D72" s="32">
        <v>0</v>
      </c>
      <c r="E72" s="31">
        <f t="shared" si="2"/>
        <v>0</v>
      </c>
    </row>
    <row r="73" spans="1:5" ht="15">
      <c r="A73" s="22">
        <v>60</v>
      </c>
      <c r="B73" s="23" t="s">
        <v>60</v>
      </c>
      <c r="C73" s="28">
        <v>104526.4</v>
      </c>
      <c r="D73" s="28">
        <v>20699.1</v>
      </c>
      <c r="E73" s="31">
        <f t="shared" si="2"/>
        <v>19.802748396577325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1000</v>
      </c>
      <c r="D80" s="35">
        <v>0</v>
      </c>
      <c r="E80" s="31">
        <f t="shared" si="2"/>
        <v>0</v>
      </c>
    </row>
    <row r="81" spans="1:5" ht="15">
      <c r="A81" s="22">
        <f aca="true" t="shared" si="3" ref="A81:A95">1+A80</f>
        <v>68</v>
      </c>
      <c r="B81" s="24" t="s">
        <v>68</v>
      </c>
      <c r="C81" s="35">
        <v>91707.5</v>
      </c>
      <c r="D81" s="35">
        <v>15800.3</v>
      </c>
      <c r="E81" s="31">
        <f t="shared" si="2"/>
        <v>17.229016165526264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30.75">
      <c r="A83" s="22">
        <f t="shared" si="3"/>
        <v>70</v>
      </c>
      <c r="B83" s="24" t="s">
        <v>70</v>
      </c>
      <c r="C83" s="32">
        <v>11818.9</v>
      </c>
      <c r="D83" s="32">
        <v>4898.8</v>
      </c>
      <c r="E83" s="31">
        <f t="shared" si="2"/>
        <v>41.44886579969371</v>
      </c>
    </row>
    <row r="84" spans="1:5" ht="15">
      <c r="A84" s="22">
        <f t="shared" si="3"/>
        <v>71</v>
      </c>
      <c r="B84" s="23" t="s">
        <v>71</v>
      </c>
      <c r="C84" s="28">
        <v>121763.9</v>
      </c>
      <c r="D84" s="28">
        <v>17159.9</v>
      </c>
      <c r="E84" s="31">
        <f t="shared" si="2"/>
        <v>14.092764768539775</v>
      </c>
    </row>
    <row r="85" spans="1:5" ht="15">
      <c r="A85" s="22">
        <f t="shared" si="3"/>
        <v>72</v>
      </c>
      <c r="B85" s="24" t="s">
        <v>72</v>
      </c>
      <c r="C85" s="32">
        <v>69461.8</v>
      </c>
      <c r="D85" s="32">
        <v>460.6</v>
      </c>
      <c r="E85" s="31">
        <f t="shared" si="2"/>
        <v>0.6630982784782427</v>
      </c>
    </row>
    <row r="86" spans="1:5" ht="15">
      <c r="A86" s="22">
        <f t="shared" si="3"/>
        <v>73</v>
      </c>
      <c r="B86" s="24" t="s">
        <v>73</v>
      </c>
      <c r="C86" s="32">
        <v>9910.6</v>
      </c>
      <c r="D86" s="32">
        <v>1010.4</v>
      </c>
      <c r="E86" s="31">
        <f t="shared" si="2"/>
        <v>10.195144592658366</v>
      </c>
    </row>
    <row r="87" spans="1:5" ht="15">
      <c r="A87" s="22">
        <f t="shared" si="3"/>
        <v>74</v>
      </c>
      <c r="B87" s="24" t="s">
        <v>74</v>
      </c>
      <c r="C87" s="32">
        <v>22920.1</v>
      </c>
      <c r="D87" s="32">
        <v>3262.6</v>
      </c>
      <c r="E87" s="31">
        <f t="shared" si="2"/>
        <v>14.234667388013142</v>
      </c>
    </row>
    <row r="88" spans="1:5" ht="30.75">
      <c r="A88" s="22">
        <f t="shared" si="3"/>
        <v>75</v>
      </c>
      <c r="B88" s="24" t="s">
        <v>75</v>
      </c>
      <c r="C88" s="32">
        <v>19471.4</v>
      </c>
      <c r="D88" s="32">
        <v>12426.3</v>
      </c>
      <c r="E88" s="31">
        <f t="shared" si="2"/>
        <v>63.81821543391845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v>555698</v>
      </c>
      <c r="D90" s="28">
        <v>268295.3</v>
      </c>
      <c r="E90" s="31">
        <f t="shared" si="2"/>
        <v>48.28077480933889</v>
      </c>
    </row>
    <row r="91" spans="1:5" ht="15">
      <c r="A91" s="22">
        <f t="shared" si="3"/>
        <v>78</v>
      </c>
      <c r="B91" s="24" t="s">
        <v>78</v>
      </c>
      <c r="C91" s="35">
        <v>199756.9</v>
      </c>
      <c r="D91" s="35">
        <v>95363</v>
      </c>
      <c r="E91" s="31">
        <f t="shared" si="2"/>
        <v>47.73952739554929</v>
      </c>
    </row>
    <row r="92" spans="1:5" ht="15">
      <c r="A92" s="22">
        <f t="shared" si="3"/>
        <v>79</v>
      </c>
      <c r="B92" s="24" t="s">
        <v>79</v>
      </c>
      <c r="C92" s="36">
        <v>264520.1</v>
      </c>
      <c r="D92" s="36">
        <v>137070.7</v>
      </c>
      <c r="E92" s="31">
        <f t="shared" si="2"/>
        <v>51.81863306417925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59178.6</v>
      </c>
      <c r="D97" s="32">
        <v>24962.8</v>
      </c>
      <c r="E97" s="31">
        <f t="shared" si="2"/>
        <v>42.182140165532815</v>
      </c>
    </row>
    <row r="98" spans="1:5" ht="15">
      <c r="A98" s="22">
        <f aca="true" t="shared" si="4" ref="A98:A135">1+A97</f>
        <v>85</v>
      </c>
      <c r="B98" s="24" t="s">
        <v>84</v>
      </c>
      <c r="C98" s="32">
        <v>3850</v>
      </c>
      <c r="D98" s="32">
        <v>378</v>
      </c>
      <c r="E98" s="31">
        <f t="shared" si="2"/>
        <v>9.818181818181818</v>
      </c>
    </row>
    <row r="99" spans="1:5" ht="15">
      <c r="A99" s="22">
        <f t="shared" si="4"/>
        <v>86</v>
      </c>
      <c r="B99" s="24" t="s">
        <v>85</v>
      </c>
      <c r="C99" s="37">
        <v>28392.4</v>
      </c>
      <c r="D99" s="37">
        <v>10520.8</v>
      </c>
      <c r="E99" s="31">
        <f t="shared" si="2"/>
        <v>37.05498654569532</v>
      </c>
    </row>
    <row r="100" spans="1:5" ht="30.75">
      <c r="A100" s="22">
        <f t="shared" si="4"/>
        <v>87</v>
      </c>
      <c r="B100" s="23" t="s">
        <v>86</v>
      </c>
      <c r="C100" s="28">
        <v>91878</v>
      </c>
      <c r="D100" s="28">
        <v>36791.3</v>
      </c>
      <c r="E100" s="31">
        <f t="shared" si="2"/>
        <v>40.04364483336599</v>
      </c>
    </row>
    <row r="101" spans="1:5" ht="15">
      <c r="A101" s="22">
        <f t="shared" si="4"/>
        <v>88</v>
      </c>
      <c r="B101" s="24" t="s">
        <v>87</v>
      </c>
      <c r="C101" s="32">
        <v>75914.9</v>
      </c>
      <c r="D101" s="32">
        <v>30666.4</v>
      </c>
      <c r="E101" s="31">
        <f t="shared" si="2"/>
        <v>40.39575893533417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15963.1</v>
      </c>
      <c r="D103" s="37">
        <v>6124.9</v>
      </c>
      <c r="E103" s="39">
        <f t="shared" si="2"/>
        <v>38.3691137686289</v>
      </c>
    </row>
    <row r="104" spans="1:5" ht="15">
      <c r="A104" s="22">
        <f t="shared" si="4"/>
        <v>91</v>
      </c>
      <c r="B104" s="23" t="s">
        <v>90</v>
      </c>
      <c r="C104" s="28">
        <v>44</v>
      </c>
      <c r="D104" s="28">
        <v>5.5</v>
      </c>
      <c r="E104" s="31">
        <f t="shared" si="2"/>
        <v>12.5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44</v>
      </c>
      <c r="D112" s="37">
        <v>5.5</v>
      </c>
      <c r="E112" s="31">
        <f t="shared" si="2"/>
        <v>12.5</v>
      </c>
    </row>
    <row r="113" spans="1:5" ht="15">
      <c r="A113" s="22">
        <f t="shared" si="4"/>
        <v>100</v>
      </c>
      <c r="B113" s="23" t="s">
        <v>99</v>
      </c>
      <c r="C113" s="28">
        <v>53661.6</v>
      </c>
      <c r="D113" s="28">
        <v>21919.2</v>
      </c>
      <c r="E113" s="31">
        <f t="shared" si="2"/>
        <v>40.84708618453419</v>
      </c>
    </row>
    <row r="114" spans="1:5" ht="15">
      <c r="A114" s="22">
        <f t="shared" si="4"/>
        <v>101</v>
      </c>
      <c r="B114" s="24" t="s">
        <v>100</v>
      </c>
      <c r="C114" s="32">
        <v>6490.7</v>
      </c>
      <c r="D114" s="32">
        <v>2052.2</v>
      </c>
      <c r="E114" s="31">
        <f t="shared" si="2"/>
        <v>31.61754510299351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67"/>
      <c r="D116" s="67"/>
      <c r="E116" s="31">
        <f>IF(C116&gt;0,D116/C116*100,0)</f>
        <v>0</v>
      </c>
    </row>
    <row r="117" spans="1:5" ht="15">
      <c r="A117" s="22">
        <f t="shared" si="4"/>
        <v>104</v>
      </c>
      <c r="B117" s="24" t="s">
        <v>103</v>
      </c>
      <c r="C117" s="32">
        <v>46895.9</v>
      </c>
      <c r="D117" s="32">
        <v>19867</v>
      </c>
      <c r="E117" s="31">
        <f>IF(C117&gt;0,D117/C117*100,0)</f>
        <v>42.36404461797299</v>
      </c>
    </row>
    <row r="118" spans="1:5" ht="15">
      <c r="A118" s="22">
        <f t="shared" si="4"/>
        <v>105</v>
      </c>
      <c r="B118" s="24" t="s">
        <v>104</v>
      </c>
      <c r="C118" s="37">
        <v>275</v>
      </c>
      <c r="D118" s="37">
        <v>0</v>
      </c>
      <c r="E118" s="31">
        <f>IF(C118&gt;0,D118/C118*100,0)</f>
        <v>0</v>
      </c>
    </row>
    <row r="119" spans="1:5" ht="15">
      <c r="A119" s="22">
        <f t="shared" si="4"/>
        <v>106</v>
      </c>
      <c r="B119" s="23" t="s">
        <v>105</v>
      </c>
      <c r="C119" s="30">
        <v>47651.7</v>
      </c>
      <c r="D119" s="30">
        <v>18663.8</v>
      </c>
      <c r="E119" s="31">
        <f aca="true" t="shared" si="5" ref="E119:E129">IF(C119&gt;0,D119/C119*100,0)</f>
        <v>39.1671231036878</v>
      </c>
    </row>
    <row r="120" spans="1:5" ht="15">
      <c r="A120" s="22">
        <f t="shared" si="4"/>
        <v>107</v>
      </c>
      <c r="B120" s="24" t="s">
        <v>106</v>
      </c>
      <c r="C120" s="37">
        <v>45484.3</v>
      </c>
      <c r="D120" s="37">
        <v>17640.8</v>
      </c>
      <c r="E120" s="31">
        <f t="shared" si="5"/>
        <v>38.784371750252284</v>
      </c>
    </row>
    <row r="121" spans="1:5" ht="15">
      <c r="A121" s="22">
        <f t="shared" si="4"/>
        <v>108</v>
      </c>
      <c r="B121" s="24" t="s">
        <v>107</v>
      </c>
      <c r="C121" s="37">
        <v>910.7</v>
      </c>
      <c r="D121" s="37">
        <v>507.9</v>
      </c>
      <c r="E121" s="31">
        <f t="shared" si="5"/>
        <v>55.77028659273087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1256.7</v>
      </c>
      <c r="D124" s="37">
        <v>515.1</v>
      </c>
      <c r="E124" s="31">
        <f t="shared" si="5"/>
        <v>40.98830269754118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483.3</v>
      </c>
      <c r="D129" s="30">
        <v>0</v>
      </c>
      <c r="E129" s="31">
        <f t="shared" si="5"/>
        <v>0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-19181</v>
      </c>
      <c r="D134" s="28">
        <f>D52-D135</f>
        <v>-1558.6859599999734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1048828.7</v>
      </c>
      <c r="D135" s="28">
        <f>D54+D64+D67+D73+D84+D89+D90+D100+D104+D113+D130+D129+D125+D119</f>
        <v>412625.99999999994</v>
      </c>
      <c r="E135" s="31">
        <f t="shared" si="6"/>
        <v>39.34160077808701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2019-11-12T04:37:05Z</cp:lastPrinted>
  <dcterms:created xsi:type="dcterms:W3CDTF">2019-11-11T09:38:06Z</dcterms:created>
  <dcterms:modified xsi:type="dcterms:W3CDTF">2020-06-09T05:55:07Z</dcterms:modified>
  <cp:category/>
  <cp:version/>
  <cp:contentType/>
  <cp:contentStatus/>
</cp:coreProperties>
</file>