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<sst xmlns="http://schemas.openxmlformats.org/spreadsheetml/2006/main" count="133" uniqueCount="133">
  <si>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</si>
  <si>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</si>
  <si>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</si>
  <si>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</si>
  <si>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</si>
  <si>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</si>
  <si>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</si>
  <si>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</si>
  <si>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</si>
  <si>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</si>
  <si>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</si>
  <si>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</si>
  <si>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</si>
  <si>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</si>
  <si>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</si>
  <si>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</si>
  <si>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</si>
  <si>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</si>
  <si>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</si>
  <si>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</si>
  <si>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</si>
  <si>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</si>
  <si>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</si>
  <si>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</si>
  <si>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</si>
  <si>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</si>
  <si>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</si>
  <si>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</si>
  <si>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</si>
  <si>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</si>
  <si>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</si>
  <si>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</si>
  <si>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</si>
  <si>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</si>
  <si>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</si>
  <si>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</si>
  <si>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</si>
  <si>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</si>
  <si>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</si>
  <si>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</si>
  <si>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</si>
  <si>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</si>
  <si>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</si>
  <si>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</si>
  <si>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</si>
  <si>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</si>
  <si>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</si>
  <si>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</si>
  <si>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</si>
  <si>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</si>
  <si>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</si>
  <si>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</si>
  <si>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</si>
  <si>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</si>
  <si>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</si>
  <si>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</si>
  <si>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</si>
  <si>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</si>
  <si>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</si>
  <si>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</si>
  <si>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</si>
  <si>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</si>
  <si>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</si>
  <si>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</si>
  <si>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</si>
  <si>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</si>
  <si>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</si>
  <si>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</si>
  <si>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</si>
  <si>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</si>
  <si>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</si>
  <si>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</si>
  <si>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</si>
  <si>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</si>
  <si>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</si>
  <si>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</si>
  <si>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</si>
  <si>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</si>
  <si>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</si>
  <si>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</si>
  <si>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</si>
  <si>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</si>
  <si>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</si>
  <si>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</si>
  <si>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</si>
  <si>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</si>
  <si>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</si>
  <si>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</si>
  <si>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</si>
  <si>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</si>
  <si>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</si>
  <si>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</si>
  <si>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</si>
  <si>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</si>
  <si>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</si>
  <si>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</si>
  <si>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</si>
  <si>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</si>
  <si>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</si>
  <si>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</si>
  <si>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</si>
  <si>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</si>
  <si>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</si>
  <si>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</si>
  <si>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</si>
  <si>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</si>
  <si>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</si>
  <si>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</si>
  <si>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</si>
  <si>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</si>
  <si>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</si>
  <si>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</si>
  <si>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</si>
  <si>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</si>
  <si>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</si>
  <si>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</si>
  <si>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</si>
  <si>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</si>
  <si>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</si>
  <si>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</si>
  <si>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</si>
  <si>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</si>
  <si>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</si>
  <si>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</si>
  <si>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</si>
  <si>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</si>
  <si>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</si>
  <si>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</si>
  <si>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</si>
  <si>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</si>
  <si>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</si>
  <si>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</si>
  <si>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01.05.2020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</si>
</sst>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SheetLayoutView="100" zoomScalePageLayoutView="0" workbookViewId="0" topLeftCell="A43">
      <selection activeCell="E24" sqref="E2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132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3.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360119</v>
      </c>
      <c r="D11" s="59">
        <f>D12+D14+D15+D20+D25+D26+D32+D33+D34+D38+D39</f>
        <v>121734.49999999999</v>
      </c>
      <c r="E11" s="29">
        <f>IF(C11&gt;0,D11/C11*100,0)</f>
        <v>33.80396480052427</v>
      </c>
    </row>
    <row r="12" spans="1:5" ht="15">
      <c r="A12" s="22">
        <v>2</v>
      </c>
      <c r="B12" s="43" t="s">
        <v>8</v>
      </c>
      <c r="C12" s="57">
        <v>213586</v>
      </c>
      <c r="D12" s="57">
        <v>67768.3</v>
      </c>
      <c r="E12" s="29">
        <f aca="true" t="shared" si="0" ref="E12:E48">IF(C12&gt;0,D12/C12*100,0)</f>
        <v>31.72881181350838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33263.05560081467</v>
      </c>
      <c r="E13" s="29">
        <f t="shared" si="0"/>
        <v>31.72881181350838</v>
      </c>
    </row>
    <row r="14" spans="1:5" ht="46.5">
      <c r="A14" s="22">
        <v>3</v>
      </c>
      <c r="B14" s="46" t="s">
        <v>10</v>
      </c>
      <c r="C14" s="57">
        <v>9392</v>
      </c>
      <c r="D14" s="57">
        <v>3079.4</v>
      </c>
      <c r="E14" s="29">
        <f t="shared" si="0"/>
        <v>32.78747870528109</v>
      </c>
    </row>
    <row r="15" spans="1:5" ht="15">
      <c r="A15" s="22">
        <v>4</v>
      </c>
      <c r="B15" s="46" t="s">
        <v>126</v>
      </c>
      <c r="C15" s="57">
        <f>C16+C17+C18+C19</f>
        <v>64202</v>
      </c>
      <c r="D15" s="57">
        <f>D16+D17+D18+D19</f>
        <v>28947.899999999998</v>
      </c>
      <c r="E15" s="29">
        <f t="shared" si="0"/>
        <v>45.08878228092583</v>
      </c>
    </row>
    <row r="16" spans="1:5" ht="30.75">
      <c r="A16" s="22">
        <v>5</v>
      </c>
      <c r="B16" s="24" t="s">
        <v>11</v>
      </c>
      <c r="C16" s="32">
        <v>45409</v>
      </c>
      <c r="D16" s="32">
        <v>20660.3</v>
      </c>
      <c r="E16" s="29">
        <f t="shared" si="0"/>
        <v>45.49824924574423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6704.4</v>
      </c>
      <c r="E17" s="29">
        <f t="shared" si="0"/>
        <v>43.481419028471365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281</v>
      </c>
      <c r="E18" s="29">
        <f t="shared" si="0"/>
        <v>103.30882352941177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1302.2</v>
      </c>
      <c r="E19" s="29">
        <f>IF(C19&gt;0,D19/C19*100,0)</f>
        <v>41.979368149580914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9385.199999999999</v>
      </c>
      <c r="E20" s="29">
        <f t="shared" si="0"/>
        <v>28.65534929164631</v>
      </c>
    </row>
    <row r="21" spans="1:5" ht="15">
      <c r="A21" s="22">
        <v>10</v>
      </c>
      <c r="B21" s="24" t="s">
        <v>15</v>
      </c>
      <c r="C21" s="32">
        <v>7123</v>
      </c>
      <c r="D21" s="32">
        <v>457.4</v>
      </c>
      <c r="E21" s="60">
        <f t="shared" si="0"/>
        <v>6.42145163554682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8927.8</v>
      </c>
      <c r="E22" s="29">
        <f t="shared" si="0"/>
        <v>34.83475750126809</v>
      </c>
    </row>
    <row r="23" spans="1:5" ht="46.5">
      <c r="A23" s="22">
        <v>12</v>
      </c>
      <c r="B23" s="24" t="s">
        <v>122</v>
      </c>
      <c r="C23" s="32">
        <v>19238</v>
      </c>
      <c r="D23" s="32">
        <v>8439</v>
      </c>
      <c r="E23" s="60">
        <f t="shared" si="0"/>
        <v>43.86630626884291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488.8</v>
      </c>
      <c r="E24" s="60">
        <f t="shared" si="0"/>
        <v>7.648255359098732</v>
      </c>
    </row>
    <row r="25" spans="1:5" ht="15">
      <c r="A25" s="22">
        <v>14</v>
      </c>
      <c r="B25" s="43" t="s">
        <v>16</v>
      </c>
      <c r="C25" s="57">
        <v>11427</v>
      </c>
      <c r="D25" s="57">
        <v>3054.5</v>
      </c>
      <c r="E25" s="29">
        <f t="shared" si="0"/>
        <v>26.73055045068697</v>
      </c>
    </row>
    <row r="26" spans="1:5" ht="62.25">
      <c r="A26" s="22">
        <v>15</v>
      </c>
      <c r="B26" s="47" t="s">
        <v>17</v>
      </c>
      <c r="C26" s="57">
        <f>C27+C28+C29+C30+C31</f>
        <v>21885</v>
      </c>
      <c r="D26" s="57">
        <f>D27+D28+D29+D30+D31</f>
        <v>5965.900000000001</v>
      </c>
      <c r="E26" s="29">
        <f t="shared" si="0"/>
        <v>27.26022389764679</v>
      </c>
    </row>
    <row r="27" spans="1:5" ht="78">
      <c r="A27" s="22">
        <v>16</v>
      </c>
      <c r="B27" s="24" t="s">
        <v>18</v>
      </c>
      <c r="C27" s="48">
        <v>18849</v>
      </c>
      <c r="D27" s="48">
        <v>5168.8</v>
      </c>
      <c r="E27" s="29">
        <f t="shared" si="0"/>
        <v>27.42214441084408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940</v>
      </c>
      <c r="D28" s="48">
        <v>209.6</v>
      </c>
      <c r="E28" s="29">
        <f t="shared" si="0"/>
        <v>22.29787234042553</v>
      </c>
    </row>
    <row r="29" spans="1:5" ht="108.75">
      <c r="A29" s="22">
        <f t="shared" si="1"/>
        <v>18</v>
      </c>
      <c r="B29" s="24" t="s">
        <v>20</v>
      </c>
      <c r="C29" s="48">
        <v>2096</v>
      </c>
      <c r="D29" s="48">
        <v>587.5</v>
      </c>
      <c r="E29" s="29">
        <f t="shared" si="0"/>
        <v>28.029580152671755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271</v>
      </c>
      <c r="E32" s="29">
        <f t="shared" si="0"/>
        <v>16.749072929542645</v>
      </c>
    </row>
    <row r="33" spans="1:5" ht="30.75">
      <c r="A33" s="22">
        <v>22</v>
      </c>
      <c r="B33" s="43" t="s">
        <v>24</v>
      </c>
      <c r="C33" s="57">
        <v>1924</v>
      </c>
      <c r="D33" s="57">
        <v>412.4</v>
      </c>
      <c r="E33" s="29">
        <f t="shared" si="0"/>
        <v>21.434511434511432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2183</v>
      </c>
      <c r="D34" s="57">
        <f>D35+D36+D37</f>
        <v>1421.2</v>
      </c>
      <c r="E34" s="29">
        <f t="shared" si="0"/>
        <v>65.10306917086578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609.6</v>
      </c>
      <c r="E35" s="29">
        <f t="shared" si="0"/>
        <v>32.37387148167817</v>
      </c>
    </row>
    <row r="36" spans="1:5" s="55" customFormat="1" ht="46.5">
      <c r="A36" s="51">
        <v>25</v>
      </c>
      <c r="B36" s="52" t="s">
        <v>26</v>
      </c>
      <c r="C36" s="53">
        <v>300</v>
      </c>
      <c r="D36" s="53">
        <v>811.6</v>
      </c>
      <c r="E36" s="54">
        <f t="shared" si="0"/>
        <v>270.53333333333336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300</v>
      </c>
      <c r="D38" s="57">
        <v>1094.1</v>
      </c>
      <c r="E38" s="29">
        <f t="shared" si="0"/>
        <v>364.7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334.6</v>
      </c>
      <c r="E39" s="29">
        <f t="shared" si="0"/>
        <v>39.36470588235294</v>
      </c>
    </row>
    <row r="40" spans="1:5" ht="15">
      <c r="A40" s="22">
        <f>A39+1</f>
        <v>29</v>
      </c>
      <c r="B40" s="24" t="s">
        <v>30</v>
      </c>
      <c r="C40" s="32"/>
      <c r="D40" s="58">
        <v>0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334.6</v>
      </c>
      <c r="E41" s="29"/>
    </row>
    <row r="42" spans="1:5" ht="18">
      <c r="A42" s="22">
        <v>30</v>
      </c>
      <c r="B42" s="49" t="s">
        <v>31</v>
      </c>
      <c r="C42" s="59">
        <f>C43+C49+C50</f>
        <v>669528.7</v>
      </c>
      <c r="D42" s="59">
        <f>D43+D49+D50</f>
        <v>172018.2</v>
      </c>
      <c r="E42" s="29">
        <f t="shared" si="0"/>
        <v>25.692431108629105</v>
      </c>
    </row>
    <row r="43" spans="1:5" ht="30.75">
      <c r="A43" s="22">
        <f>1+A42</f>
        <v>31</v>
      </c>
      <c r="B43" s="49" t="s">
        <v>32</v>
      </c>
      <c r="C43" s="59">
        <f>C44+C47+C48</f>
        <v>668578.7</v>
      </c>
      <c r="D43" s="59">
        <f>D44+D47+D48</f>
        <v>171068.2</v>
      </c>
      <c r="E43" s="29">
        <f t="shared" si="0"/>
        <v>25.586845647341143</v>
      </c>
    </row>
    <row r="44" spans="1:5" ht="30.75">
      <c r="A44" s="22">
        <f>1+A43</f>
        <v>32</v>
      </c>
      <c r="B44" s="25" t="s">
        <v>33</v>
      </c>
      <c r="C44" s="42">
        <f>C45+C46</f>
        <v>144406</v>
      </c>
      <c r="D44" s="42">
        <f>D45+D46</f>
        <v>60671.9</v>
      </c>
      <c r="E44" s="29">
        <f t="shared" si="0"/>
        <v>42.01480547899672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60671.9</v>
      </c>
      <c r="E45" s="29">
        <f t="shared" si="0"/>
        <v>42.01480547899672</v>
      </c>
    </row>
    <row r="46" spans="1:5" ht="30.75">
      <c r="A46" s="22">
        <f>1+A45</f>
        <v>34</v>
      </c>
      <c r="B46" s="24" t="s">
        <v>35</v>
      </c>
      <c r="C46" s="32">
        <v>0</v>
      </c>
      <c r="D46" s="32">
        <v>0</v>
      </c>
      <c r="E46" s="29">
        <f t="shared" si="0"/>
        <v>0</v>
      </c>
    </row>
    <row r="47" spans="1:5" ht="46.5">
      <c r="A47" s="22">
        <f>1+A46</f>
        <v>35</v>
      </c>
      <c r="B47" s="50" t="s">
        <v>36</v>
      </c>
      <c r="C47" s="57">
        <v>162861.8</v>
      </c>
      <c r="D47" s="56">
        <v>2663</v>
      </c>
      <c r="E47" s="29">
        <f t="shared" si="0"/>
        <v>1.635128679653547</v>
      </c>
    </row>
    <row r="48" spans="1:5" ht="33" customHeight="1">
      <c r="A48" s="22">
        <f>1+A47</f>
        <v>36</v>
      </c>
      <c r="B48" s="23" t="s">
        <v>37</v>
      </c>
      <c r="C48" s="28">
        <v>361310.9</v>
      </c>
      <c r="D48" s="28">
        <v>107733.3</v>
      </c>
      <c r="E48" s="29">
        <f t="shared" si="0"/>
        <v>29.817340135600666</v>
      </c>
    </row>
    <row r="49" spans="1:5" ht="33" customHeight="1">
      <c r="A49" s="22">
        <v>37</v>
      </c>
      <c r="B49" s="66" t="s">
        <v>131</v>
      </c>
      <c r="C49" s="28">
        <v>0</v>
      </c>
      <c r="D49" s="28">
        <v>0</v>
      </c>
      <c r="E49" s="29"/>
    </row>
    <row r="50" spans="1:5" ht="15">
      <c r="A50" s="22">
        <v>38</v>
      </c>
      <c r="B50" s="23" t="s">
        <v>129</v>
      </c>
      <c r="C50" s="28">
        <v>950</v>
      </c>
      <c r="D50" s="28">
        <v>950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>
        <v>-0.01</v>
      </c>
      <c r="E51" s="29">
        <f>IF(C51&gt;0,D51/C51*100,0)</f>
        <v>0</v>
      </c>
    </row>
    <row r="52" spans="1:5" ht="18">
      <c r="A52" s="22">
        <v>40</v>
      </c>
      <c r="B52" s="61" t="s">
        <v>39</v>
      </c>
      <c r="C52" s="62">
        <f>(C42+C11)</f>
        <v>1029647.7</v>
      </c>
      <c r="D52" s="62">
        <f>(D42+D11)</f>
        <v>293752.7</v>
      </c>
      <c r="E52" s="63">
        <f>IF(C52&gt;0,D52/C52*100,0)</f>
        <v>28.52943778731308</v>
      </c>
    </row>
    <row r="53" spans="1:5" ht="15.75" customHeight="1">
      <c r="A53" s="68" t="s">
        <v>40</v>
      </c>
      <c r="B53" s="69"/>
      <c r="C53" s="69"/>
      <c r="D53" s="69"/>
      <c r="E53" s="70"/>
    </row>
    <row r="54" spans="1:5" ht="15">
      <c r="A54" s="22">
        <v>41</v>
      </c>
      <c r="B54" s="23" t="s">
        <v>41</v>
      </c>
      <c r="C54" s="28">
        <v>71504.9</v>
      </c>
      <c r="D54" s="28">
        <v>21136.1</v>
      </c>
      <c r="E54" s="31">
        <f>IF(C54&gt;0,D54/C54*100,0)</f>
        <v>29.558953302500946</v>
      </c>
    </row>
    <row r="55" spans="1:5" ht="30.75">
      <c r="A55" s="22">
        <v>42</v>
      </c>
      <c r="B55" s="24" t="s">
        <v>42</v>
      </c>
      <c r="C55" s="32">
        <v>1746.5</v>
      </c>
      <c r="D55" s="32">
        <v>222.7</v>
      </c>
      <c r="E55" s="31">
        <f aca="true" t="shared" si="2" ref="E55:E114">IF(C55&gt;0,D55/C55*100,0)</f>
        <v>12.751216719152591</v>
      </c>
    </row>
    <row r="56" spans="1:5" ht="46.5">
      <c r="A56" s="22">
        <v>43</v>
      </c>
      <c r="B56" s="24" t="s">
        <v>43</v>
      </c>
      <c r="C56" s="32">
        <v>2511.3</v>
      </c>
      <c r="D56" s="32">
        <v>842.2</v>
      </c>
      <c r="E56" s="31">
        <f t="shared" si="2"/>
        <v>33.53641540238124</v>
      </c>
    </row>
    <row r="57" spans="1:5" ht="15">
      <c r="A57" s="22">
        <v>44</v>
      </c>
      <c r="B57" s="24" t="s">
        <v>44</v>
      </c>
      <c r="C57" s="32">
        <v>33698.2</v>
      </c>
      <c r="D57" s="32">
        <v>11769.9</v>
      </c>
      <c r="E57" s="31">
        <f t="shared" si="2"/>
        <v>34.92738484548136</v>
      </c>
    </row>
    <row r="58" spans="1:5" ht="15">
      <c r="A58" s="22">
        <v>45</v>
      </c>
      <c r="B58" s="24" t="s">
        <v>45</v>
      </c>
      <c r="C58" s="32">
        <v>23.8</v>
      </c>
      <c r="D58" s="32">
        <v>0</v>
      </c>
      <c r="E58" s="31">
        <f t="shared" si="2"/>
        <v>0</v>
      </c>
    </row>
    <row r="59" spans="1:5" ht="46.5">
      <c r="A59" s="22">
        <v>46</v>
      </c>
      <c r="B59" s="24" t="s">
        <v>46</v>
      </c>
      <c r="C59" s="37">
        <v>10980.8</v>
      </c>
      <c r="D59" s="37">
        <v>3794.1</v>
      </c>
      <c r="E59" s="39">
        <f t="shared" si="2"/>
        <v>34.55212734955559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22544.3</v>
      </c>
      <c r="D63" s="32">
        <v>4507.2</v>
      </c>
      <c r="E63" s="31">
        <f t="shared" si="2"/>
        <v>19.992636719702986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v>4599.3</v>
      </c>
      <c r="D67" s="28">
        <v>1482</v>
      </c>
      <c r="E67" s="31">
        <f t="shared" si="2"/>
        <v>32.22229469701911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2164.5</v>
      </c>
      <c r="D69" s="32">
        <v>699.3</v>
      </c>
      <c r="E69" s="31">
        <f t="shared" si="2"/>
        <v>32.30769230769231</v>
      </c>
    </row>
    <row r="70" spans="1:7" ht="46.5">
      <c r="A70" s="22">
        <v>57</v>
      </c>
      <c r="B70" s="26" t="s">
        <v>57</v>
      </c>
      <c r="C70" s="32">
        <v>2434.8</v>
      </c>
      <c r="D70" s="32">
        <v>782.7</v>
      </c>
      <c r="E70" s="31">
        <f t="shared" si="2"/>
        <v>32.14637752587481</v>
      </c>
      <c r="G70" s="64"/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0</v>
      </c>
      <c r="D72" s="32">
        <v>0</v>
      </c>
      <c r="E72" s="31">
        <f t="shared" si="2"/>
        <v>0</v>
      </c>
    </row>
    <row r="73" spans="1:5" ht="15">
      <c r="A73" s="22">
        <v>60</v>
      </c>
      <c r="B73" s="23" t="s">
        <v>60</v>
      </c>
      <c r="C73" s="28">
        <v>103526.4</v>
      </c>
      <c r="D73" s="28">
        <v>17308.7</v>
      </c>
      <c r="E73" s="31">
        <f t="shared" si="2"/>
        <v>16.719117056132543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0</v>
      </c>
      <c r="D80" s="35">
        <v>0</v>
      </c>
      <c r="E80" s="31">
        <f t="shared" si="2"/>
        <v>0</v>
      </c>
    </row>
    <row r="81" spans="1:5" ht="15">
      <c r="A81" s="22">
        <f aca="true" t="shared" si="3" ref="A81:A95">1+A80</f>
        <v>68</v>
      </c>
      <c r="B81" s="24" t="s">
        <v>68</v>
      </c>
      <c r="C81" s="35">
        <v>91707.5</v>
      </c>
      <c r="D81" s="35">
        <v>13445.2</v>
      </c>
      <c r="E81" s="31">
        <f t="shared" si="2"/>
        <v>14.660960117765724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30.75">
      <c r="A83" s="22">
        <f t="shared" si="3"/>
        <v>70</v>
      </c>
      <c r="B83" s="24" t="s">
        <v>70</v>
      </c>
      <c r="C83" s="32">
        <v>11818.9</v>
      </c>
      <c r="D83" s="32">
        <v>3863.5</v>
      </c>
      <c r="E83" s="31">
        <f t="shared" si="2"/>
        <v>32.68916735059946</v>
      </c>
    </row>
    <row r="84" spans="1:5" ht="15">
      <c r="A84" s="22">
        <f t="shared" si="3"/>
        <v>71</v>
      </c>
      <c r="B84" s="23" t="s">
        <v>71</v>
      </c>
      <c r="C84" s="28">
        <v>119781.6</v>
      </c>
      <c r="D84" s="28">
        <v>11509.2</v>
      </c>
      <c r="E84" s="31">
        <f t="shared" si="2"/>
        <v>9.60848744715382</v>
      </c>
    </row>
    <row r="85" spans="1:5" ht="15">
      <c r="A85" s="22">
        <f t="shared" si="3"/>
        <v>72</v>
      </c>
      <c r="B85" s="24" t="s">
        <v>72</v>
      </c>
      <c r="C85" s="32">
        <v>69461.8</v>
      </c>
      <c r="D85" s="32">
        <v>344.1</v>
      </c>
      <c r="E85" s="31">
        <f t="shared" si="2"/>
        <v>0.4953801945817701</v>
      </c>
    </row>
    <row r="86" spans="1:5" ht="15">
      <c r="A86" s="22">
        <f t="shared" si="3"/>
        <v>73</v>
      </c>
      <c r="B86" s="24" t="s">
        <v>73</v>
      </c>
      <c r="C86" s="32">
        <v>8966.1</v>
      </c>
      <c r="D86" s="32">
        <v>1.5</v>
      </c>
      <c r="E86" s="31">
        <f t="shared" si="2"/>
        <v>0.016729681801452134</v>
      </c>
    </row>
    <row r="87" spans="1:5" ht="15">
      <c r="A87" s="22">
        <f t="shared" si="3"/>
        <v>74</v>
      </c>
      <c r="B87" s="24" t="s">
        <v>74</v>
      </c>
      <c r="C87" s="32">
        <v>22320.1</v>
      </c>
      <c r="D87" s="32">
        <v>1224</v>
      </c>
      <c r="E87" s="31">
        <f t="shared" si="2"/>
        <v>5.483846398537642</v>
      </c>
    </row>
    <row r="88" spans="1:5" ht="30.75">
      <c r="A88" s="22">
        <f t="shared" si="3"/>
        <v>75</v>
      </c>
      <c r="B88" s="24" t="s">
        <v>75</v>
      </c>
      <c r="C88" s="32">
        <v>19033.6</v>
      </c>
      <c r="D88" s="32">
        <v>9939.6</v>
      </c>
      <c r="E88" s="31">
        <f t="shared" si="2"/>
        <v>52.22133490248824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v>555697.9</v>
      </c>
      <c r="D90" s="28">
        <v>173664.6</v>
      </c>
      <c r="E90" s="31">
        <f t="shared" si="2"/>
        <v>31.25162070974175</v>
      </c>
    </row>
    <row r="91" spans="1:5" ht="15">
      <c r="A91" s="22">
        <f t="shared" si="3"/>
        <v>78</v>
      </c>
      <c r="B91" s="24" t="s">
        <v>78</v>
      </c>
      <c r="C91" s="35">
        <v>199756.9</v>
      </c>
      <c r="D91" s="35">
        <v>67822.6</v>
      </c>
      <c r="E91" s="31">
        <f t="shared" si="2"/>
        <v>33.95256934804255</v>
      </c>
    </row>
    <row r="92" spans="1:5" ht="15">
      <c r="A92" s="22">
        <f t="shared" si="3"/>
        <v>79</v>
      </c>
      <c r="B92" s="24" t="s">
        <v>79</v>
      </c>
      <c r="C92" s="36">
        <v>261572.8</v>
      </c>
      <c r="D92" s="36">
        <v>78237.8</v>
      </c>
      <c r="E92" s="31">
        <f t="shared" si="2"/>
        <v>29.91052586507466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59178.6</v>
      </c>
      <c r="D97" s="32">
        <v>18688</v>
      </c>
      <c r="E97" s="31">
        <f t="shared" si="2"/>
        <v>31.578982943158508</v>
      </c>
    </row>
    <row r="98" spans="1:5" ht="15">
      <c r="A98" s="22">
        <f aca="true" t="shared" si="4" ref="A98:A135">1+A97</f>
        <v>85</v>
      </c>
      <c r="B98" s="24" t="s">
        <v>84</v>
      </c>
      <c r="C98" s="32">
        <v>3850</v>
      </c>
      <c r="D98" s="32">
        <v>305</v>
      </c>
      <c r="E98" s="31">
        <f t="shared" si="2"/>
        <v>7.922077922077922</v>
      </c>
    </row>
    <row r="99" spans="1:5" ht="15">
      <c r="A99" s="22">
        <f t="shared" si="4"/>
        <v>86</v>
      </c>
      <c r="B99" s="24" t="s">
        <v>85</v>
      </c>
      <c r="C99" s="37">
        <v>31339.6</v>
      </c>
      <c r="D99" s="37">
        <v>8611.2</v>
      </c>
      <c r="E99" s="31">
        <f t="shared" si="2"/>
        <v>27.47705777993338</v>
      </c>
    </row>
    <row r="100" spans="1:5" ht="30.75">
      <c r="A100" s="22">
        <f t="shared" si="4"/>
        <v>87</v>
      </c>
      <c r="B100" s="23" t="s">
        <v>86</v>
      </c>
      <c r="C100" s="28">
        <v>91878</v>
      </c>
      <c r="D100" s="28">
        <v>27615.7</v>
      </c>
      <c r="E100" s="31">
        <f t="shared" si="2"/>
        <v>30.056923311347656</v>
      </c>
    </row>
    <row r="101" spans="1:5" ht="15">
      <c r="A101" s="22">
        <f t="shared" si="4"/>
        <v>88</v>
      </c>
      <c r="B101" s="24" t="s">
        <v>87</v>
      </c>
      <c r="C101" s="32">
        <v>75914.9</v>
      </c>
      <c r="D101" s="32">
        <v>22801.3</v>
      </c>
      <c r="E101" s="31">
        <f t="shared" si="2"/>
        <v>30.03534220554858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15963.1</v>
      </c>
      <c r="D103" s="37">
        <v>4814.4</v>
      </c>
      <c r="E103" s="39">
        <f t="shared" si="2"/>
        <v>30.159555474813786</v>
      </c>
    </row>
    <row r="104" spans="1:5" ht="15">
      <c r="A104" s="22">
        <f t="shared" si="4"/>
        <v>91</v>
      </c>
      <c r="B104" s="23" t="s">
        <v>90</v>
      </c>
      <c r="C104" s="28">
        <v>44</v>
      </c>
      <c r="D104" s="28">
        <v>5.5</v>
      </c>
      <c r="E104" s="31">
        <f t="shared" si="2"/>
        <v>12.5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44</v>
      </c>
      <c r="D112" s="37">
        <v>5.5</v>
      </c>
      <c r="E112" s="31">
        <f t="shared" si="2"/>
        <v>12.5</v>
      </c>
    </row>
    <row r="113" spans="1:5" ht="15">
      <c r="A113" s="22">
        <f t="shared" si="4"/>
        <v>100</v>
      </c>
      <c r="B113" s="23" t="s">
        <v>99</v>
      </c>
      <c r="C113" s="28">
        <v>53661.6</v>
      </c>
      <c r="D113" s="28">
        <v>9236.5</v>
      </c>
      <c r="E113" s="31">
        <f t="shared" si="2"/>
        <v>17.21249459576308</v>
      </c>
    </row>
    <row r="114" spans="1:5" ht="15">
      <c r="A114" s="22">
        <f t="shared" si="4"/>
        <v>101</v>
      </c>
      <c r="B114" s="24" t="s">
        <v>100</v>
      </c>
      <c r="C114" s="32">
        <v>6490.7</v>
      </c>
      <c r="D114" s="32">
        <v>1525</v>
      </c>
      <c r="E114" s="31">
        <f t="shared" si="2"/>
        <v>23.495154605820638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67"/>
      <c r="D116" s="67"/>
      <c r="E116" s="31">
        <f>IF(C116&gt;0,D116/C116*100,0)</f>
        <v>0</v>
      </c>
    </row>
    <row r="117" spans="1:5" ht="15">
      <c r="A117" s="22">
        <f t="shared" si="4"/>
        <v>104</v>
      </c>
      <c r="B117" s="24" t="s">
        <v>103</v>
      </c>
      <c r="C117" s="32">
        <v>46895.9</v>
      </c>
      <c r="D117" s="32">
        <v>7711.5</v>
      </c>
      <c r="E117" s="31">
        <f>IF(C117&gt;0,D117/C117*100,0)</f>
        <v>16.443868227286394</v>
      </c>
    </row>
    <row r="118" spans="1:5" ht="15">
      <c r="A118" s="22">
        <f t="shared" si="4"/>
        <v>105</v>
      </c>
      <c r="B118" s="24" t="s">
        <v>104</v>
      </c>
      <c r="C118" s="37">
        <v>275</v>
      </c>
      <c r="D118" s="37">
        <v>0</v>
      </c>
      <c r="E118" s="31">
        <f>IF(C118&gt;0,D118/C118*100,0)</f>
        <v>0</v>
      </c>
    </row>
    <row r="119" spans="1:5" ht="15">
      <c r="A119" s="22">
        <f t="shared" si="4"/>
        <v>106</v>
      </c>
      <c r="B119" s="23" t="s">
        <v>105</v>
      </c>
      <c r="C119" s="30">
        <v>47651.7</v>
      </c>
      <c r="D119" s="30">
        <v>14527.4</v>
      </c>
      <c r="E119" s="31">
        <f aca="true" t="shared" si="5" ref="E119:E129">IF(C119&gt;0,D119/C119*100,0)</f>
        <v>30.486635314165078</v>
      </c>
    </row>
    <row r="120" spans="1:5" ht="15">
      <c r="A120" s="22">
        <f t="shared" si="4"/>
        <v>107</v>
      </c>
      <c r="B120" s="24" t="s">
        <v>106</v>
      </c>
      <c r="C120" s="37">
        <v>45484.3</v>
      </c>
      <c r="D120" s="37">
        <v>13602.9</v>
      </c>
      <c r="E120" s="31">
        <f t="shared" si="5"/>
        <v>29.906803006751776</v>
      </c>
    </row>
    <row r="121" spans="1:5" ht="15">
      <c r="A121" s="22">
        <f t="shared" si="4"/>
        <v>108</v>
      </c>
      <c r="B121" s="24" t="s">
        <v>107</v>
      </c>
      <c r="C121" s="37">
        <v>910.7</v>
      </c>
      <c r="D121" s="37">
        <v>507.9</v>
      </c>
      <c r="E121" s="31">
        <f t="shared" si="5"/>
        <v>55.77028659273087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1256.7</v>
      </c>
      <c r="D124" s="37">
        <v>416.6</v>
      </c>
      <c r="E124" s="31">
        <f t="shared" si="5"/>
        <v>33.15031431527015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483.3</v>
      </c>
      <c r="D129" s="30">
        <v>0</v>
      </c>
      <c r="E129" s="31">
        <f t="shared" si="5"/>
        <v>0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-19181</v>
      </c>
      <c r="D134" s="28">
        <f>D52-D135</f>
        <v>17267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1048828.7</v>
      </c>
      <c r="D135" s="28">
        <f>D54+D64+D67+D73+D84+D89+D90+D100+D104+D113+D130+D129+D125+D119</f>
        <v>276485.7</v>
      </c>
      <c r="E135" s="31">
        <f t="shared" si="6"/>
        <v>26.36137817357592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2019-11-12T04:37:05Z</cp:lastPrinted>
  <dcterms:created xsi:type="dcterms:W3CDTF">2019-11-11T09:38:06Z</dcterms:created>
  <dcterms:modified xsi:type="dcterms:W3CDTF">2020-05-13T11:46:56Z</dcterms:modified>
  <cp:category/>
  <cp:version/>
  <cp:contentType/>
  <cp:contentStatus/>
</cp:coreProperties>
</file>