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8" windowHeight="10284" activeTab="0"/>
  </bookViews>
  <sheets>
    <sheet name="ЗФ" sheetId="1" r:id="rId1"/>
  </sheets>
  <definedNames>
    <definedName name="_xlnm.Print_Area" localSheetId="0">'ЗФ'!$A$1:$E$136</definedName>
  </definedNames>
  <calcPr fullCalcOnLoad="1"/>
</workbook>
</file>

<file path=xl/sharedStrings.xml><?xml version="1.0" encoding="utf-8"?>
<sst xmlns="http://schemas.openxmlformats.org/spreadsheetml/2006/main" count="134" uniqueCount="134">
  <si>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</si>
  <si>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</si>
  <si>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</si>
  <si>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</si>
  <si>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</si>
  <si>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</si>
  <si>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</si>
  <si>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</si>
  <si>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</si>
  <si>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</si>
  <si>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</si>
  <si>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</si>
  <si>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</si>
  <si>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</si>
  <si>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</si>
  <si>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</si>
  <si>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</si>
  <si>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</si>
  <si>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</si>
  <si>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</si>
  <si>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</si>
  <si>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</si>
  <si>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</si>
  <si>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</si>
  <si>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</si>
  <si>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</si>
  <si>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</si>
  <si>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</si>
  <si>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</si>
  <si>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</si>
  <si>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</si>
  <si>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</si>
  <si>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</si>
  <si>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</si>
  <si>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</si>
  <si>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</si>
  <si>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</si>
  <si>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</si>
  <si>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</si>
  <si>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</si>
  <si>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</si>
  <si>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</si>
  <si>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</si>
  <si>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</si>
  <si>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</si>
  <si>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</si>
  <si>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</si>
  <si>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</si>
  <si>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</si>
  <si>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</si>
  <si>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</si>
  <si>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</si>
  <si>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</si>
  <si>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</si>
  <si>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</si>
  <si>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</si>
  <si>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</si>
  <si>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</si>
  <si>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</si>
  <si>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</si>
  <si>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</si>
  <si>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</si>
  <si>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</si>
  <si>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</si>
  <si>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</si>
  <si>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</si>
  <si>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</si>
  <si>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</si>
  <si>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</si>
  <si>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</si>
  <si>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</si>
  <si>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</si>
  <si>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</si>
  <si>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</si>
  <si>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</si>
  <si>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</si>
  <si>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</si>
  <si>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</si>
  <si>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</si>
  <si>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</si>
  <si>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</si>
  <si>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</si>
  <si>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</si>
  <si>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</si>
  <si>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</si>
  <si>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</si>
  <si>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</si>
  <si>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</si>
  <si>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</si>
  <si>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</si>
  <si>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</si>
  <si>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</si>
  <si>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</si>
  <si>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</si>
  <si>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</si>
  <si>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</si>
  <si>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</si>
  <si>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</si>
  <si>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</si>
  <si>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</si>
  <si>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</si>
  <si>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</si>
  <si>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</si>
  <si>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</si>
  <si>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</si>
  <si>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</si>
  <si>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</si>
  <si>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</si>
  <si>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</si>
  <si>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</si>
  <si>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</si>
  <si>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</si>
  <si>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</si>
  <si>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</si>
  <si>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</si>
  <si>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</si>
  <si>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</si>
  <si>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</si>
  <si>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</si>
  <si>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</si>
  <si>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</si>
  <si>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</si>
  <si>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</si>
  <si>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</si>
  <si>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</si>
  <si>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</si>
  <si>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</si>
  <si>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</si>
  <si>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</si>
  <si>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</si>
  <si>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</si>
  <si>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</si>
  <si>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</si>
  <si>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Исполнение бюджета муниципального образования "город Бугуруслан" на 01.01.2021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</si>
</sst>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zoomScaleSheetLayoutView="100" zoomScalePageLayoutView="0" workbookViewId="0" topLeftCell="A46">
      <selection activeCell="C37" sqref="C37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1" t="s">
        <v>133</v>
      </c>
      <c r="C5" s="71"/>
      <c r="D5" s="71"/>
      <c r="E5" s="71"/>
    </row>
    <row r="6" spans="2:5" ht="18.75" customHeight="1">
      <c r="B6" s="72"/>
      <c r="C6" s="72"/>
      <c r="D6" s="72"/>
      <c r="E6" s="72"/>
    </row>
    <row r="7" spans="2:5" ht="13.5">
      <c r="B7" s="11"/>
      <c r="C7" s="17"/>
      <c r="D7" s="12"/>
      <c r="E7" s="13"/>
    </row>
    <row r="8" spans="2:5" ht="16.5" customHeight="1" thickBot="1">
      <c r="B8" s="73" t="s">
        <v>0</v>
      </c>
      <c r="C8" s="73"/>
      <c r="D8" s="73"/>
      <c r="E8" s="73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4" t="s">
        <v>6</v>
      </c>
      <c r="B10" s="75"/>
      <c r="C10" s="75"/>
      <c r="D10" s="75"/>
      <c r="E10" s="76"/>
    </row>
    <row r="11" spans="1:5" s="15" customFormat="1" ht="30.75" customHeight="1">
      <c r="A11" s="40">
        <v>1</v>
      </c>
      <c r="B11" s="41" t="s">
        <v>7</v>
      </c>
      <c r="C11" s="59">
        <f>C12+C14+C15+C20+C25+C26+C32+C33+C34+C38+C39</f>
        <v>371571</v>
      </c>
      <c r="D11" s="59">
        <f>D12+D14+D15+D20+D25+D26+D32+D33+D34+D38+D39</f>
        <v>374556.0540800001</v>
      </c>
      <c r="E11" s="29">
        <f>IF(C11&gt;0,D11/C11*100,0)</f>
        <v>100.80336034835875</v>
      </c>
    </row>
    <row r="12" spans="1:5" ht="15">
      <c r="A12" s="22">
        <v>2</v>
      </c>
      <c r="B12" s="43" t="s">
        <v>8</v>
      </c>
      <c r="C12" s="57">
        <v>213086</v>
      </c>
      <c r="D12" s="57">
        <v>215644.85479</v>
      </c>
      <c r="E12" s="29">
        <f aca="true" t="shared" si="0" ref="E12:E50">IF(C12&gt;0,D12/C12*100,0)</f>
        <v>101.20085542457036</v>
      </c>
    </row>
    <row r="13" spans="1:5" ht="15">
      <c r="A13" s="22"/>
      <c r="B13" s="45" t="s">
        <v>9</v>
      </c>
      <c r="C13" s="32">
        <f>C12/39.28*19.28</f>
        <v>104590.0733197556</v>
      </c>
      <c r="D13" s="32">
        <f>D12/39.28*19.28</f>
        <v>105846.04888877802</v>
      </c>
      <c r="E13" s="29">
        <f t="shared" si="0"/>
        <v>101.20085542457038</v>
      </c>
    </row>
    <row r="14" spans="1:5" ht="46.5">
      <c r="A14" s="22">
        <v>3</v>
      </c>
      <c r="B14" s="46" t="s">
        <v>10</v>
      </c>
      <c r="C14" s="57">
        <v>9392</v>
      </c>
      <c r="D14" s="57">
        <v>9371.69843</v>
      </c>
      <c r="E14" s="29">
        <f t="shared" si="0"/>
        <v>99.7838418867121</v>
      </c>
    </row>
    <row r="15" spans="1:5" ht="15">
      <c r="A15" s="22">
        <v>4</v>
      </c>
      <c r="B15" s="46" t="s">
        <v>126</v>
      </c>
      <c r="C15" s="57">
        <f>C16+C17+C18+C19</f>
        <v>69244</v>
      </c>
      <c r="D15" s="57">
        <f>D16+D17+D18+D19</f>
        <v>69864.50294</v>
      </c>
      <c r="E15" s="29">
        <f t="shared" si="0"/>
        <v>100.89611076771996</v>
      </c>
    </row>
    <row r="16" spans="1:5" ht="30.75">
      <c r="A16" s="22">
        <v>5</v>
      </c>
      <c r="B16" s="24" t="s">
        <v>11</v>
      </c>
      <c r="C16" s="32">
        <v>52951</v>
      </c>
      <c r="D16" s="32">
        <v>53179.39507</v>
      </c>
      <c r="E16" s="29">
        <f t="shared" si="0"/>
        <v>100.43133287378897</v>
      </c>
    </row>
    <row r="17" spans="1:5" ht="30.75">
      <c r="A17" s="22">
        <f>A16+1</f>
        <v>6</v>
      </c>
      <c r="B17" s="24" t="s">
        <v>12</v>
      </c>
      <c r="C17" s="32">
        <v>12919</v>
      </c>
      <c r="D17" s="32">
        <v>12928.01563</v>
      </c>
      <c r="E17" s="29">
        <f t="shared" si="0"/>
        <v>100.06978581933585</v>
      </c>
    </row>
    <row r="18" spans="1:5" ht="16.5" customHeight="1">
      <c r="A18" s="22">
        <f>1+A17</f>
        <v>7</v>
      </c>
      <c r="B18" s="24" t="s">
        <v>13</v>
      </c>
      <c r="C18" s="32">
        <v>272</v>
      </c>
      <c r="D18" s="32">
        <v>326.11135</v>
      </c>
      <c r="E18" s="29">
        <f t="shared" si="0"/>
        <v>119.89387867647059</v>
      </c>
    </row>
    <row r="19" spans="1:5" ht="53.25" customHeight="1">
      <c r="A19" s="22">
        <v>8</v>
      </c>
      <c r="B19" s="24" t="s">
        <v>14</v>
      </c>
      <c r="C19" s="32">
        <v>3102</v>
      </c>
      <c r="D19" s="32">
        <v>3430.98089</v>
      </c>
      <c r="E19" s="29">
        <f>IF(C19&gt;0,D19/C19*100,0)</f>
        <v>110.605444551902</v>
      </c>
    </row>
    <row r="20" spans="1:5" ht="24" customHeight="1">
      <c r="A20" s="22">
        <v>9</v>
      </c>
      <c r="B20" s="43" t="s">
        <v>127</v>
      </c>
      <c r="C20" s="57">
        <f>C21+C22</f>
        <v>34752</v>
      </c>
      <c r="D20" s="57">
        <f>D21+D22</f>
        <v>35955.88002</v>
      </c>
      <c r="E20" s="29">
        <f t="shared" si="0"/>
        <v>103.46420355662983</v>
      </c>
    </row>
    <row r="21" spans="1:5" ht="15">
      <c r="A21" s="22">
        <v>10</v>
      </c>
      <c r="B21" s="24" t="s">
        <v>15</v>
      </c>
      <c r="C21" s="32">
        <v>7123</v>
      </c>
      <c r="D21" s="32">
        <v>7307.06986</v>
      </c>
      <c r="E21" s="60">
        <f t="shared" si="0"/>
        <v>102.58416201038887</v>
      </c>
    </row>
    <row r="22" spans="1:5" ht="15">
      <c r="A22" s="22">
        <v>11</v>
      </c>
      <c r="B22" s="43" t="s">
        <v>128</v>
      </c>
      <c r="C22" s="57">
        <f>C23+C24</f>
        <v>27629</v>
      </c>
      <c r="D22" s="57">
        <f>D23+D24</f>
        <v>28648.81016</v>
      </c>
      <c r="E22" s="29">
        <f t="shared" si="0"/>
        <v>103.69108603279165</v>
      </c>
    </row>
    <row r="23" spans="1:5" ht="46.5">
      <c r="A23" s="22">
        <v>12</v>
      </c>
      <c r="B23" s="24" t="s">
        <v>122</v>
      </c>
      <c r="C23" s="32">
        <v>21738</v>
      </c>
      <c r="D23" s="32">
        <v>22615.68952</v>
      </c>
      <c r="E23" s="60">
        <f t="shared" si="0"/>
        <v>104.0375817462508</v>
      </c>
    </row>
    <row r="24" spans="1:5" ht="46.5">
      <c r="A24" s="22">
        <f>1+A23</f>
        <v>13</v>
      </c>
      <c r="B24" s="24" t="s">
        <v>123</v>
      </c>
      <c r="C24" s="32">
        <v>5891</v>
      </c>
      <c r="D24" s="32">
        <v>6033.12064</v>
      </c>
      <c r="E24" s="60">
        <f t="shared" si="0"/>
        <v>102.41250449838736</v>
      </c>
    </row>
    <row r="25" spans="1:5" ht="15">
      <c r="A25" s="22">
        <v>14</v>
      </c>
      <c r="B25" s="43" t="s">
        <v>16</v>
      </c>
      <c r="C25" s="57">
        <v>11427</v>
      </c>
      <c r="D25" s="57">
        <v>12124.39874</v>
      </c>
      <c r="E25" s="29">
        <f t="shared" si="0"/>
        <v>106.10307814824537</v>
      </c>
    </row>
    <row r="26" spans="1:5" ht="62.25">
      <c r="A26" s="22">
        <v>15</v>
      </c>
      <c r="B26" s="47" t="s">
        <v>17</v>
      </c>
      <c r="C26" s="57">
        <f>C27+C28+C29+C30+C31</f>
        <v>24735</v>
      </c>
      <c r="D26" s="57">
        <f>D27+D28+D29+D30+D31</f>
        <v>22551.70425</v>
      </c>
      <c r="E26" s="29">
        <f t="shared" si="0"/>
        <v>91.1732534869618</v>
      </c>
    </row>
    <row r="27" spans="1:5" ht="78">
      <c r="A27" s="22">
        <v>16</v>
      </c>
      <c r="B27" s="24" t="s">
        <v>18</v>
      </c>
      <c r="C27" s="48">
        <v>18849</v>
      </c>
      <c r="D27" s="48">
        <v>16831.65884</v>
      </c>
      <c r="E27" s="29">
        <f t="shared" si="0"/>
        <v>89.29735710117248</v>
      </c>
    </row>
    <row r="28" spans="1:5" ht="108.75">
      <c r="A28" s="22">
        <f aca="true" t="shared" si="1" ref="A28:A34">1+A27</f>
        <v>17</v>
      </c>
      <c r="B28" s="24" t="s">
        <v>19</v>
      </c>
      <c r="C28" s="48">
        <v>3790</v>
      </c>
      <c r="D28" s="48">
        <v>3725.35929</v>
      </c>
      <c r="E28" s="29">
        <f t="shared" si="0"/>
        <v>98.29444036939313</v>
      </c>
    </row>
    <row r="29" spans="1:5" ht="108.75">
      <c r="A29" s="22">
        <f t="shared" si="1"/>
        <v>18</v>
      </c>
      <c r="B29" s="24" t="s">
        <v>20</v>
      </c>
      <c r="C29" s="48">
        <v>2096</v>
      </c>
      <c r="D29" s="48">
        <v>1994.68612</v>
      </c>
      <c r="E29" s="29">
        <f t="shared" si="0"/>
        <v>95.16632251908396</v>
      </c>
    </row>
    <row r="30" spans="1:5" ht="30.75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6.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.75">
      <c r="A32" s="22">
        <v>21</v>
      </c>
      <c r="B32" s="43" t="s">
        <v>23</v>
      </c>
      <c r="C32" s="57">
        <v>1618</v>
      </c>
      <c r="D32" s="57">
        <v>605.97684</v>
      </c>
      <c r="E32" s="29">
        <f t="shared" si="0"/>
        <v>37.45221508034611</v>
      </c>
    </row>
    <row r="33" spans="1:5" ht="30.75">
      <c r="A33" s="22">
        <v>22</v>
      </c>
      <c r="B33" s="43" t="s">
        <v>24</v>
      </c>
      <c r="C33" s="57">
        <v>1924</v>
      </c>
      <c r="D33" s="57">
        <v>1351.65029</v>
      </c>
      <c r="E33" s="29">
        <f t="shared" si="0"/>
        <v>70.25209407484408</v>
      </c>
    </row>
    <row r="34" spans="1:5" ht="35.25" customHeight="1">
      <c r="A34" s="22">
        <f t="shared" si="1"/>
        <v>23</v>
      </c>
      <c r="B34" s="43" t="s">
        <v>25</v>
      </c>
      <c r="C34" s="57">
        <f>C35+C36+C37</f>
        <v>3043</v>
      </c>
      <c r="D34" s="57">
        <f>D35+D36+D37</f>
        <v>3875.62053</v>
      </c>
      <c r="E34" s="29">
        <f t="shared" si="0"/>
        <v>127.36183141636543</v>
      </c>
    </row>
    <row r="35" spans="1:5" ht="33" customHeight="1">
      <c r="A35" s="22">
        <v>24</v>
      </c>
      <c r="B35" s="44" t="s">
        <v>125</v>
      </c>
      <c r="C35" s="32">
        <v>1883</v>
      </c>
      <c r="D35" s="32">
        <v>2264.72053</v>
      </c>
      <c r="E35" s="29">
        <f t="shared" si="0"/>
        <v>120.27193467870421</v>
      </c>
    </row>
    <row r="36" spans="1:5" s="55" customFormat="1" ht="46.5">
      <c r="A36" s="51">
        <v>25</v>
      </c>
      <c r="B36" s="52" t="s">
        <v>26</v>
      </c>
      <c r="C36" s="53">
        <v>1160</v>
      </c>
      <c r="D36" s="53">
        <v>1610.9</v>
      </c>
      <c r="E36" s="54">
        <f t="shared" si="0"/>
        <v>138.8706896551724</v>
      </c>
    </row>
    <row r="37" spans="1:5" ht="62.25">
      <c r="A37" s="22">
        <f>1+A36</f>
        <v>26</v>
      </c>
      <c r="B37" s="24" t="s">
        <v>27</v>
      </c>
      <c r="C37" s="32">
        <v>0</v>
      </c>
      <c r="D37" s="32">
        <v>0</v>
      </c>
      <c r="E37" s="29">
        <f t="shared" si="0"/>
        <v>0</v>
      </c>
    </row>
    <row r="38" spans="1:5" ht="30.75">
      <c r="A38" s="22">
        <v>27</v>
      </c>
      <c r="B38" s="43" t="s">
        <v>28</v>
      </c>
      <c r="C38" s="57">
        <v>1500</v>
      </c>
      <c r="D38" s="57">
        <v>2185.10775</v>
      </c>
      <c r="E38" s="29">
        <f t="shared" si="0"/>
        <v>145.67385000000002</v>
      </c>
    </row>
    <row r="39" spans="1:5" ht="15">
      <c r="A39" s="22">
        <f>1+A38</f>
        <v>28</v>
      </c>
      <c r="B39" s="43" t="s">
        <v>29</v>
      </c>
      <c r="C39" s="57">
        <f>C40+C41</f>
        <v>850</v>
      </c>
      <c r="D39" s="57">
        <f>D40+D41</f>
        <v>1024.6595</v>
      </c>
      <c r="E39" s="29">
        <f t="shared" si="0"/>
        <v>120.54817647058825</v>
      </c>
    </row>
    <row r="40" spans="1:5" ht="15">
      <c r="A40" s="22">
        <f>A39+1</f>
        <v>29</v>
      </c>
      <c r="B40" s="24" t="s">
        <v>30</v>
      </c>
      <c r="C40" s="32"/>
      <c r="D40" s="58"/>
      <c r="E40" s="29">
        <f t="shared" si="0"/>
        <v>0</v>
      </c>
    </row>
    <row r="41" spans="1:5" ht="30.75">
      <c r="A41" s="22">
        <v>30</v>
      </c>
      <c r="B41" s="24" t="s">
        <v>130</v>
      </c>
      <c r="C41" s="32">
        <v>850</v>
      </c>
      <c r="D41" s="58">
        <v>1024.6595</v>
      </c>
      <c r="E41" s="29"/>
    </row>
    <row r="42" spans="1:5" ht="18">
      <c r="A42" s="22">
        <v>30</v>
      </c>
      <c r="B42" s="49" t="s">
        <v>31</v>
      </c>
      <c r="C42" s="59">
        <f>C43+C50+C51</f>
        <v>777707.5669999999</v>
      </c>
      <c r="D42" s="59">
        <f>D43+D50+D51</f>
        <v>770974.75339</v>
      </c>
      <c r="E42" s="29">
        <f t="shared" si="0"/>
        <v>99.13427438594024</v>
      </c>
    </row>
    <row r="43" spans="1:5" ht="30.75">
      <c r="A43" s="22">
        <f>1+A42</f>
        <v>31</v>
      </c>
      <c r="B43" s="49" t="s">
        <v>32</v>
      </c>
      <c r="C43" s="59">
        <f>C44+C47+C48+C49</f>
        <v>776282.11</v>
      </c>
      <c r="D43" s="59">
        <f>D44+D47+D48+D49</f>
        <v>769549.29639</v>
      </c>
      <c r="E43" s="29">
        <f t="shared" si="0"/>
        <v>99.13268468727175</v>
      </c>
    </row>
    <row r="44" spans="1:5" ht="30.75">
      <c r="A44" s="22">
        <f>1+A43</f>
        <v>32</v>
      </c>
      <c r="B44" s="25" t="s">
        <v>33</v>
      </c>
      <c r="C44" s="42">
        <f>C45+C46</f>
        <v>146004.1</v>
      </c>
      <c r="D44" s="42">
        <f>D45+D46</f>
        <v>146004.1</v>
      </c>
      <c r="E44" s="29">
        <f t="shared" si="0"/>
        <v>100</v>
      </c>
    </row>
    <row r="45" spans="1:5" ht="30.75">
      <c r="A45" s="22">
        <f>A44+1</f>
        <v>33</v>
      </c>
      <c r="B45" s="24" t="s">
        <v>34</v>
      </c>
      <c r="C45" s="32">
        <v>144406</v>
      </c>
      <c r="D45" s="32">
        <v>144406</v>
      </c>
      <c r="E45" s="29">
        <f t="shared" si="0"/>
        <v>100</v>
      </c>
    </row>
    <row r="46" spans="1:5" ht="30.75">
      <c r="A46" s="22">
        <f>1+A45</f>
        <v>34</v>
      </c>
      <c r="B46" s="24" t="s">
        <v>35</v>
      </c>
      <c r="C46" s="32">
        <v>1598.1</v>
      </c>
      <c r="D46" s="32">
        <v>1598.1</v>
      </c>
      <c r="E46" s="29">
        <f t="shared" si="0"/>
        <v>100</v>
      </c>
    </row>
    <row r="47" spans="1:5" ht="46.5">
      <c r="A47" s="22">
        <f>1+A46</f>
        <v>35</v>
      </c>
      <c r="B47" s="50" t="s">
        <v>36</v>
      </c>
      <c r="C47" s="57">
        <v>148685.31</v>
      </c>
      <c r="D47" s="56">
        <v>145413.2</v>
      </c>
      <c r="E47" s="29">
        <f t="shared" si="0"/>
        <v>97.7993051230145</v>
      </c>
    </row>
    <row r="48" spans="1:5" ht="33" customHeight="1">
      <c r="A48" s="22">
        <f>1+A47</f>
        <v>36</v>
      </c>
      <c r="B48" s="23" t="s">
        <v>37</v>
      </c>
      <c r="C48" s="28">
        <v>359830.8</v>
      </c>
      <c r="D48" s="28">
        <v>356833.93539</v>
      </c>
      <c r="E48" s="29">
        <f t="shared" si="0"/>
        <v>99.16714616703185</v>
      </c>
    </row>
    <row r="49" spans="1:5" ht="33" customHeight="1">
      <c r="A49" s="22">
        <v>37</v>
      </c>
      <c r="B49" s="23" t="s">
        <v>132</v>
      </c>
      <c r="C49" s="28">
        <v>121761.9</v>
      </c>
      <c r="D49" s="28">
        <v>121298.061</v>
      </c>
      <c r="E49" s="29">
        <f t="shared" si="0"/>
        <v>99.61906064212205</v>
      </c>
    </row>
    <row r="50" spans="1:5" ht="33" customHeight="1">
      <c r="A50" s="22">
        <v>38</v>
      </c>
      <c r="B50" s="66" t="s">
        <v>131</v>
      </c>
      <c r="C50" s="28">
        <v>1419.928</v>
      </c>
      <c r="D50" s="28">
        <v>1419.928</v>
      </c>
      <c r="E50" s="29">
        <f t="shared" si="0"/>
        <v>100</v>
      </c>
    </row>
    <row r="51" spans="1:5" ht="15">
      <c r="A51" s="22">
        <v>39</v>
      </c>
      <c r="B51" s="23" t="s">
        <v>129</v>
      </c>
      <c r="C51" s="28">
        <v>5.529</v>
      </c>
      <c r="D51" s="28">
        <v>5.529</v>
      </c>
      <c r="E51" s="29">
        <f>IF(C51&gt;0,D51/C51*100,0)</f>
        <v>100</v>
      </c>
    </row>
    <row r="52" spans="1:5" ht="72" customHeight="1">
      <c r="A52" s="22">
        <v>40</v>
      </c>
      <c r="B52" s="25" t="s">
        <v>38</v>
      </c>
      <c r="C52" s="42"/>
      <c r="D52" s="42">
        <v>-0.01</v>
      </c>
      <c r="E52" s="29">
        <f>IF(C52&gt;0,D52/C52*100,0)</f>
        <v>0</v>
      </c>
    </row>
    <row r="53" spans="1:5" ht="18">
      <c r="A53" s="22">
        <v>41</v>
      </c>
      <c r="B53" s="61" t="s">
        <v>39</v>
      </c>
      <c r="C53" s="62">
        <f>(C42+C11)</f>
        <v>1149278.5669999998</v>
      </c>
      <c r="D53" s="62">
        <f>(D42+D11)</f>
        <v>1145530.80747</v>
      </c>
      <c r="E53" s="63">
        <f>IF(C53&gt;0,D53/C53*100,0)</f>
        <v>99.67390329571857</v>
      </c>
    </row>
    <row r="54" spans="1:5" ht="15.75" customHeight="1">
      <c r="A54" s="68" t="s">
        <v>40</v>
      </c>
      <c r="B54" s="69"/>
      <c r="C54" s="69"/>
      <c r="D54" s="69"/>
      <c r="E54" s="70"/>
    </row>
    <row r="55" spans="1:5" ht="15">
      <c r="A55" s="22">
        <v>42</v>
      </c>
      <c r="B55" s="23" t="s">
        <v>41</v>
      </c>
      <c r="C55" s="28">
        <v>70190</v>
      </c>
      <c r="D55" s="28">
        <v>69886.6</v>
      </c>
      <c r="E55" s="31">
        <f>IF(C55&gt;0,D55/C55*100,0)</f>
        <v>99.5677446929762</v>
      </c>
    </row>
    <row r="56" spans="1:5" ht="30.75">
      <c r="A56" s="22">
        <v>43</v>
      </c>
      <c r="B56" s="24" t="s">
        <v>42</v>
      </c>
      <c r="C56" s="32">
        <v>960.5</v>
      </c>
      <c r="D56" s="32">
        <v>960.3</v>
      </c>
      <c r="E56" s="31">
        <f aca="true" t="shared" si="2" ref="E56:E115">IF(C56&gt;0,D56/C56*100,0)</f>
        <v>99.97917751171265</v>
      </c>
    </row>
    <row r="57" spans="1:5" ht="46.5">
      <c r="A57" s="22">
        <v>44</v>
      </c>
      <c r="B57" s="24" t="s">
        <v>43</v>
      </c>
      <c r="C57" s="32">
        <v>3006.1</v>
      </c>
      <c r="D57" s="32">
        <v>2994.9</v>
      </c>
      <c r="E57" s="31">
        <f t="shared" si="2"/>
        <v>99.62742423738399</v>
      </c>
    </row>
    <row r="58" spans="1:5" ht="15">
      <c r="A58" s="22">
        <v>45</v>
      </c>
      <c r="B58" s="24" t="s">
        <v>44</v>
      </c>
      <c r="C58" s="32">
        <v>37284.9</v>
      </c>
      <c r="D58" s="32">
        <v>37216</v>
      </c>
      <c r="E58" s="31">
        <f t="shared" si="2"/>
        <v>99.81520669225344</v>
      </c>
    </row>
    <row r="59" spans="1:5" ht="15">
      <c r="A59" s="22">
        <v>46</v>
      </c>
      <c r="B59" s="24" t="s">
        <v>45</v>
      </c>
      <c r="C59" s="32">
        <v>23.8</v>
      </c>
      <c r="D59" s="32">
        <v>0</v>
      </c>
      <c r="E59" s="31">
        <f t="shared" si="2"/>
        <v>0</v>
      </c>
    </row>
    <row r="60" spans="1:5" ht="46.5">
      <c r="A60" s="22">
        <v>47</v>
      </c>
      <c r="B60" s="24" t="s">
        <v>46</v>
      </c>
      <c r="C60" s="37">
        <v>11978</v>
      </c>
      <c r="D60" s="37">
        <v>11936.9</v>
      </c>
      <c r="E60" s="39">
        <f t="shared" si="2"/>
        <v>99.6568709300384</v>
      </c>
    </row>
    <row r="61" spans="1:5" ht="15">
      <c r="A61" s="22">
        <v>47</v>
      </c>
      <c r="B61" s="24" t="s">
        <v>47</v>
      </c>
      <c r="C61" s="35">
        <v>2123.1</v>
      </c>
      <c r="D61" s="35">
        <v>2123.1</v>
      </c>
      <c r="E61" s="31">
        <f t="shared" si="2"/>
        <v>100</v>
      </c>
    </row>
    <row r="62" spans="1:5" ht="15">
      <c r="A62" s="22">
        <v>48</v>
      </c>
      <c r="B62" s="24" t="s">
        <v>48</v>
      </c>
      <c r="C62" s="32"/>
      <c r="D62" s="32"/>
      <c r="E62" s="31">
        <f t="shared" si="2"/>
        <v>0</v>
      </c>
    </row>
    <row r="63" spans="1:5" ht="30.75">
      <c r="A63" s="22">
        <v>49</v>
      </c>
      <c r="B63" s="24" t="s">
        <v>49</v>
      </c>
      <c r="C63" s="32"/>
      <c r="D63" s="32"/>
      <c r="E63" s="31">
        <f t="shared" si="2"/>
        <v>0</v>
      </c>
    </row>
    <row r="64" spans="1:5" ht="15">
      <c r="A64" s="22">
        <v>50</v>
      </c>
      <c r="B64" s="24" t="s">
        <v>50</v>
      </c>
      <c r="C64" s="32">
        <v>14813.6</v>
      </c>
      <c r="D64" s="32">
        <v>14655.4</v>
      </c>
      <c r="E64" s="31">
        <f t="shared" si="2"/>
        <v>98.93206242911918</v>
      </c>
    </row>
    <row r="65" spans="1:5" ht="15">
      <c r="A65" s="22">
        <v>51</v>
      </c>
      <c r="B65" s="25" t="s">
        <v>51</v>
      </c>
      <c r="C65" s="28">
        <f>C66+C67</f>
        <v>0</v>
      </c>
      <c r="D65" s="28">
        <f>D66+D67</f>
        <v>0</v>
      </c>
      <c r="E65" s="31">
        <f t="shared" si="2"/>
        <v>0</v>
      </c>
    </row>
    <row r="66" spans="1:5" ht="15">
      <c r="A66" s="22">
        <v>52</v>
      </c>
      <c r="B66" s="26" t="s">
        <v>52</v>
      </c>
      <c r="C66" s="32"/>
      <c r="D66" s="32"/>
      <c r="E66" s="31">
        <f t="shared" si="2"/>
        <v>0</v>
      </c>
    </row>
    <row r="67" spans="1:5" ht="15">
      <c r="A67" s="22">
        <v>53</v>
      </c>
      <c r="B67" s="26" t="s">
        <v>53</v>
      </c>
      <c r="C67" s="32"/>
      <c r="D67" s="32"/>
      <c r="E67" s="31">
        <f t="shared" si="2"/>
        <v>0</v>
      </c>
    </row>
    <row r="68" spans="1:5" s="65" customFormat="1" ht="30.75">
      <c r="A68" s="22">
        <v>54</v>
      </c>
      <c r="B68" s="25" t="s">
        <v>54</v>
      </c>
      <c r="C68" s="28">
        <v>6254.9</v>
      </c>
      <c r="D68" s="28">
        <v>6145.6</v>
      </c>
      <c r="E68" s="31">
        <f t="shared" si="2"/>
        <v>98.25256998513167</v>
      </c>
    </row>
    <row r="69" spans="1:5" ht="15">
      <c r="A69" s="22">
        <v>55</v>
      </c>
      <c r="B69" s="26" t="s">
        <v>55</v>
      </c>
      <c r="C69" s="32"/>
      <c r="D69" s="32"/>
      <c r="E69" s="31">
        <f t="shared" si="2"/>
        <v>0</v>
      </c>
    </row>
    <row r="70" spans="1:5" ht="15">
      <c r="A70" s="22">
        <v>56</v>
      </c>
      <c r="B70" s="26" t="s">
        <v>56</v>
      </c>
      <c r="C70" s="32">
        <v>3147.8</v>
      </c>
      <c r="D70" s="32">
        <v>3147.8</v>
      </c>
      <c r="E70" s="31">
        <f t="shared" si="2"/>
        <v>100</v>
      </c>
    </row>
    <row r="71" spans="1:7" ht="46.5">
      <c r="A71" s="22">
        <v>57</v>
      </c>
      <c r="B71" s="26" t="s">
        <v>57</v>
      </c>
      <c r="C71" s="32">
        <v>3085.4</v>
      </c>
      <c r="D71" s="32">
        <v>2976.1</v>
      </c>
      <c r="E71" s="31">
        <f t="shared" si="2"/>
        <v>96.457509561159</v>
      </c>
      <c r="G71" s="64"/>
    </row>
    <row r="72" spans="1:5" ht="15">
      <c r="A72" s="22">
        <v>58</v>
      </c>
      <c r="B72" s="26" t="s">
        <v>58</v>
      </c>
      <c r="C72" s="35"/>
      <c r="D72" s="35"/>
      <c r="E72" s="31">
        <f t="shared" si="2"/>
        <v>0</v>
      </c>
    </row>
    <row r="73" spans="1:5" ht="30.75">
      <c r="A73" s="22">
        <v>59</v>
      </c>
      <c r="B73" s="26" t="s">
        <v>59</v>
      </c>
      <c r="C73" s="32">
        <v>21.7</v>
      </c>
      <c r="D73" s="32">
        <v>21.7</v>
      </c>
      <c r="E73" s="31">
        <f t="shared" si="2"/>
        <v>100</v>
      </c>
    </row>
    <row r="74" spans="1:5" ht="15">
      <c r="A74" s="22">
        <v>60</v>
      </c>
      <c r="B74" s="23" t="s">
        <v>60</v>
      </c>
      <c r="C74" s="28">
        <v>221942.3</v>
      </c>
      <c r="D74" s="28">
        <v>221839.2</v>
      </c>
      <c r="E74" s="31">
        <f t="shared" si="2"/>
        <v>99.95354648482963</v>
      </c>
    </row>
    <row r="75" spans="1:5" ht="15">
      <c r="A75" s="22">
        <v>61</v>
      </c>
      <c r="B75" s="24" t="s">
        <v>61</v>
      </c>
      <c r="C75" s="34"/>
      <c r="D75" s="34"/>
      <c r="E75" s="31">
        <f t="shared" si="2"/>
        <v>0</v>
      </c>
    </row>
    <row r="76" spans="1:5" ht="15">
      <c r="A76" s="22">
        <v>62</v>
      </c>
      <c r="B76" s="24" t="s">
        <v>62</v>
      </c>
      <c r="C76" s="32"/>
      <c r="D76" s="32"/>
      <c r="E76" s="31">
        <f t="shared" si="2"/>
        <v>0</v>
      </c>
    </row>
    <row r="77" spans="1:5" ht="15">
      <c r="A77" s="22">
        <v>63</v>
      </c>
      <c r="B77" s="24" t="s">
        <v>63</v>
      </c>
      <c r="C77" s="32"/>
      <c r="D77" s="32"/>
      <c r="E77" s="31">
        <f t="shared" si="2"/>
        <v>0</v>
      </c>
    </row>
    <row r="78" spans="1:5" ht="15">
      <c r="A78" s="22">
        <v>64</v>
      </c>
      <c r="B78" s="24" t="s">
        <v>64</v>
      </c>
      <c r="C78" s="32"/>
      <c r="D78" s="32"/>
      <c r="E78" s="31">
        <f t="shared" si="2"/>
        <v>0</v>
      </c>
    </row>
    <row r="79" spans="1:5" ht="15">
      <c r="A79" s="22">
        <v>65</v>
      </c>
      <c r="B79" s="24" t="s">
        <v>65</v>
      </c>
      <c r="C79" s="32"/>
      <c r="D79" s="32"/>
      <c r="E79" s="31">
        <f t="shared" si="2"/>
        <v>0</v>
      </c>
    </row>
    <row r="80" spans="1:5" ht="15">
      <c r="A80" s="22">
        <v>66</v>
      </c>
      <c r="B80" s="24" t="s">
        <v>66</v>
      </c>
      <c r="C80" s="32"/>
      <c r="D80" s="32"/>
      <c r="E80" s="31">
        <f t="shared" si="2"/>
        <v>0</v>
      </c>
    </row>
    <row r="81" spans="1:5" ht="15">
      <c r="A81" s="22">
        <v>67</v>
      </c>
      <c r="B81" s="24" t="s">
        <v>67</v>
      </c>
      <c r="C81" s="35">
        <v>1400</v>
      </c>
      <c r="D81" s="35">
        <v>1400</v>
      </c>
      <c r="E81" s="31">
        <f t="shared" si="2"/>
        <v>100</v>
      </c>
    </row>
    <row r="82" spans="1:5" ht="15">
      <c r="A82" s="22">
        <f aca="true" t="shared" si="3" ref="A82:A96">1+A81</f>
        <v>68</v>
      </c>
      <c r="B82" s="24" t="s">
        <v>68</v>
      </c>
      <c r="C82" s="35">
        <v>208412</v>
      </c>
      <c r="D82" s="35">
        <v>208329</v>
      </c>
      <c r="E82" s="31">
        <f t="shared" si="2"/>
        <v>99.96017503790569</v>
      </c>
    </row>
    <row r="83" spans="1:5" ht="15">
      <c r="A83" s="22">
        <f t="shared" si="3"/>
        <v>69</v>
      </c>
      <c r="B83" s="24" t="s">
        <v>69</v>
      </c>
      <c r="C83" s="32"/>
      <c r="D83" s="32"/>
      <c r="E83" s="31">
        <f t="shared" si="2"/>
        <v>0</v>
      </c>
    </row>
    <row r="84" spans="1:5" ht="30.75">
      <c r="A84" s="22">
        <f t="shared" si="3"/>
        <v>70</v>
      </c>
      <c r="B84" s="24" t="s">
        <v>70</v>
      </c>
      <c r="C84" s="32">
        <v>12130.3</v>
      </c>
      <c r="D84" s="32">
        <v>12110.2</v>
      </c>
      <c r="E84" s="31">
        <f t="shared" si="2"/>
        <v>99.8342992341492</v>
      </c>
    </row>
    <row r="85" spans="1:5" ht="15">
      <c r="A85" s="22">
        <f t="shared" si="3"/>
        <v>71</v>
      </c>
      <c r="B85" s="23" t="s">
        <v>71</v>
      </c>
      <c r="C85" s="28">
        <v>114060.8</v>
      </c>
      <c r="D85" s="28">
        <v>113099.5</v>
      </c>
      <c r="E85" s="31">
        <f t="shared" si="2"/>
        <v>99.15720387723039</v>
      </c>
    </row>
    <row r="86" spans="1:5" ht="15">
      <c r="A86" s="22">
        <f t="shared" si="3"/>
        <v>72</v>
      </c>
      <c r="B86" s="24" t="s">
        <v>72</v>
      </c>
      <c r="C86" s="32">
        <v>47072</v>
      </c>
      <c r="D86" s="32">
        <v>46849.7</v>
      </c>
      <c r="E86" s="31">
        <f t="shared" si="2"/>
        <v>99.52774473147518</v>
      </c>
    </row>
    <row r="87" spans="1:5" ht="15">
      <c r="A87" s="22">
        <f t="shared" si="3"/>
        <v>73</v>
      </c>
      <c r="B87" s="24" t="s">
        <v>73</v>
      </c>
      <c r="C87" s="32">
        <v>10007.6</v>
      </c>
      <c r="D87" s="32">
        <v>9917.7</v>
      </c>
      <c r="E87" s="31">
        <f t="shared" si="2"/>
        <v>99.10168272113195</v>
      </c>
    </row>
    <row r="88" spans="1:5" ht="15">
      <c r="A88" s="22">
        <f t="shared" si="3"/>
        <v>74</v>
      </c>
      <c r="B88" s="24" t="s">
        <v>74</v>
      </c>
      <c r="C88" s="32">
        <v>27141.5</v>
      </c>
      <c r="D88" s="32">
        <v>26981.7</v>
      </c>
      <c r="E88" s="31">
        <f t="shared" si="2"/>
        <v>99.41123371958072</v>
      </c>
    </row>
    <row r="89" spans="1:5" ht="30.75">
      <c r="A89" s="22">
        <f t="shared" si="3"/>
        <v>75</v>
      </c>
      <c r="B89" s="24" t="s">
        <v>75</v>
      </c>
      <c r="C89" s="32">
        <v>29839.7</v>
      </c>
      <c r="D89" s="32">
        <v>29350.4</v>
      </c>
      <c r="E89" s="31">
        <f t="shared" si="2"/>
        <v>98.36023820614818</v>
      </c>
    </row>
    <row r="90" spans="1:5" ht="15">
      <c r="A90" s="22">
        <f t="shared" si="3"/>
        <v>76</v>
      </c>
      <c r="B90" s="23" t="s">
        <v>76</v>
      </c>
      <c r="C90" s="28"/>
      <c r="D90" s="28"/>
      <c r="E90" s="31">
        <f t="shared" si="2"/>
        <v>0</v>
      </c>
    </row>
    <row r="91" spans="1:5" ht="15">
      <c r="A91" s="22">
        <f t="shared" si="3"/>
        <v>77</v>
      </c>
      <c r="B91" s="23" t="s">
        <v>77</v>
      </c>
      <c r="C91" s="28">
        <v>569532</v>
      </c>
      <c r="D91" s="28">
        <v>552530.7</v>
      </c>
      <c r="E91" s="31">
        <f t="shared" si="2"/>
        <v>97.01486483639198</v>
      </c>
    </row>
    <row r="92" spans="1:5" ht="15">
      <c r="A92" s="22">
        <f t="shared" si="3"/>
        <v>78</v>
      </c>
      <c r="B92" s="24" t="s">
        <v>78</v>
      </c>
      <c r="C92" s="35">
        <v>199687.2</v>
      </c>
      <c r="D92" s="35">
        <v>199159.2</v>
      </c>
      <c r="E92" s="31">
        <f t="shared" si="2"/>
        <v>99.7355864572191</v>
      </c>
    </row>
    <row r="93" spans="1:5" ht="15">
      <c r="A93" s="22">
        <f t="shared" si="3"/>
        <v>79</v>
      </c>
      <c r="B93" s="24" t="s">
        <v>79</v>
      </c>
      <c r="C93" s="36">
        <v>273298.3</v>
      </c>
      <c r="D93" s="36">
        <v>260748.5</v>
      </c>
      <c r="E93" s="31">
        <f t="shared" si="2"/>
        <v>95.40802119881462</v>
      </c>
    </row>
    <row r="94" spans="1:5" ht="15">
      <c r="A94" s="22">
        <f t="shared" si="3"/>
        <v>80</v>
      </c>
      <c r="B94" s="24" t="s">
        <v>80</v>
      </c>
      <c r="C94" s="36"/>
      <c r="D94" s="36"/>
      <c r="E94" s="31">
        <f t="shared" si="2"/>
        <v>0</v>
      </c>
    </row>
    <row r="95" spans="1:5" ht="15">
      <c r="A95" s="22">
        <f t="shared" si="3"/>
        <v>81</v>
      </c>
      <c r="B95" s="24" t="s">
        <v>81</v>
      </c>
      <c r="C95" s="36"/>
      <c r="D95" s="36"/>
      <c r="E95" s="31">
        <f t="shared" si="2"/>
        <v>0</v>
      </c>
    </row>
    <row r="96" spans="1:5" ht="30.75">
      <c r="A96" s="22">
        <f t="shared" si="3"/>
        <v>82</v>
      </c>
      <c r="B96" s="24" t="s">
        <v>82</v>
      </c>
      <c r="C96" s="36"/>
      <c r="D96" s="36"/>
      <c r="E96" s="31">
        <f t="shared" si="2"/>
        <v>0</v>
      </c>
    </row>
    <row r="97" spans="1:5" ht="30.75">
      <c r="A97" s="22">
        <f>1+A96</f>
        <v>83</v>
      </c>
      <c r="B97" s="24" t="s">
        <v>83</v>
      </c>
      <c r="C97" s="32"/>
      <c r="D97" s="32"/>
      <c r="E97" s="31">
        <f t="shared" si="2"/>
        <v>0</v>
      </c>
    </row>
    <row r="98" spans="1:5" ht="15">
      <c r="A98" s="22">
        <f>1+A97</f>
        <v>84</v>
      </c>
      <c r="B98" s="24" t="s">
        <v>124</v>
      </c>
      <c r="C98" s="32">
        <v>58094.6</v>
      </c>
      <c r="D98" s="32">
        <v>57904.6</v>
      </c>
      <c r="E98" s="31">
        <f t="shared" si="2"/>
        <v>99.67294722745315</v>
      </c>
    </row>
    <row r="99" spans="1:5" ht="15">
      <c r="A99" s="22">
        <f aca="true" t="shared" si="4" ref="A99:A136">1+A98</f>
        <v>85</v>
      </c>
      <c r="B99" s="24" t="s">
        <v>84</v>
      </c>
      <c r="C99" s="32">
        <v>1217.6</v>
      </c>
      <c r="D99" s="32">
        <v>1217.6</v>
      </c>
      <c r="E99" s="31">
        <f t="shared" si="2"/>
        <v>100</v>
      </c>
    </row>
    <row r="100" spans="1:5" ht="15">
      <c r="A100" s="22">
        <f t="shared" si="4"/>
        <v>86</v>
      </c>
      <c r="B100" s="24" t="s">
        <v>85</v>
      </c>
      <c r="C100" s="37">
        <v>37234.3</v>
      </c>
      <c r="D100" s="37">
        <v>33500.8</v>
      </c>
      <c r="E100" s="31">
        <f t="shared" si="2"/>
        <v>89.97295504413941</v>
      </c>
    </row>
    <row r="101" spans="1:5" ht="30.75">
      <c r="A101" s="22">
        <f t="shared" si="4"/>
        <v>87</v>
      </c>
      <c r="B101" s="23" t="s">
        <v>86</v>
      </c>
      <c r="C101" s="28">
        <v>89745.6</v>
      </c>
      <c r="D101" s="28">
        <v>88711.7</v>
      </c>
      <c r="E101" s="31">
        <f t="shared" si="2"/>
        <v>98.84796580556593</v>
      </c>
    </row>
    <row r="102" spans="1:5" ht="15">
      <c r="A102" s="22">
        <f t="shared" si="4"/>
        <v>88</v>
      </c>
      <c r="B102" s="24" t="s">
        <v>87</v>
      </c>
      <c r="C102" s="32">
        <v>74917.1</v>
      </c>
      <c r="D102" s="32">
        <v>73949.8</v>
      </c>
      <c r="E102" s="31">
        <f t="shared" si="2"/>
        <v>98.70883950393167</v>
      </c>
    </row>
    <row r="103" spans="1:5" ht="15">
      <c r="A103" s="22">
        <f t="shared" si="4"/>
        <v>89</v>
      </c>
      <c r="B103" s="24" t="s">
        <v>88</v>
      </c>
      <c r="C103" s="32"/>
      <c r="D103" s="32"/>
      <c r="E103" s="31">
        <f t="shared" si="2"/>
        <v>0</v>
      </c>
    </row>
    <row r="104" spans="1:5" ht="33" customHeight="1">
      <c r="A104" s="22">
        <f t="shared" si="4"/>
        <v>90</v>
      </c>
      <c r="B104" s="24" t="s">
        <v>89</v>
      </c>
      <c r="C104" s="37">
        <v>14828.5</v>
      </c>
      <c r="D104" s="37">
        <v>14761.9</v>
      </c>
      <c r="E104" s="39">
        <f t="shared" si="2"/>
        <v>99.55086488855919</v>
      </c>
    </row>
    <row r="105" spans="1:5" ht="15">
      <c r="A105" s="22">
        <f t="shared" si="4"/>
        <v>91</v>
      </c>
      <c r="B105" s="23" t="s">
        <v>90</v>
      </c>
      <c r="C105" s="28">
        <v>26.5</v>
      </c>
      <c r="D105" s="28">
        <v>26.5</v>
      </c>
      <c r="E105" s="31">
        <f t="shared" si="2"/>
        <v>100</v>
      </c>
    </row>
    <row r="106" spans="1:5" ht="15">
      <c r="A106" s="22">
        <f t="shared" si="4"/>
        <v>92</v>
      </c>
      <c r="B106" s="24" t="s">
        <v>91</v>
      </c>
      <c r="C106" s="32"/>
      <c r="D106" s="32"/>
      <c r="E106" s="31">
        <f t="shared" si="2"/>
        <v>0</v>
      </c>
    </row>
    <row r="107" spans="1:5" ht="15">
      <c r="A107" s="22">
        <f t="shared" si="4"/>
        <v>93</v>
      </c>
      <c r="B107" s="24" t="s">
        <v>92</v>
      </c>
      <c r="C107" s="32"/>
      <c r="D107" s="32"/>
      <c r="E107" s="31">
        <f t="shared" si="2"/>
        <v>0</v>
      </c>
    </row>
    <row r="108" spans="1:5" ht="30.75">
      <c r="A108" s="22">
        <f t="shared" si="4"/>
        <v>94</v>
      </c>
      <c r="B108" s="24" t="s">
        <v>93</v>
      </c>
      <c r="C108" s="32"/>
      <c r="D108" s="32"/>
      <c r="E108" s="31">
        <f t="shared" si="2"/>
        <v>0</v>
      </c>
    </row>
    <row r="109" spans="1:5" ht="15">
      <c r="A109" s="22">
        <f t="shared" si="4"/>
        <v>95</v>
      </c>
      <c r="B109" s="24" t="s">
        <v>94</v>
      </c>
      <c r="C109" s="32"/>
      <c r="D109" s="32"/>
      <c r="E109" s="31">
        <f t="shared" si="2"/>
        <v>0</v>
      </c>
    </row>
    <row r="110" spans="1:5" ht="15">
      <c r="A110" s="22">
        <f t="shared" si="4"/>
        <v>96</v>
      </c>
      <c r="B110" s="24" t="s">
        <v>95</v>
      </c>
      <c r="C110" s="32"/>
      <c r="D110" s="32"/>
      <c r="E110" s="31">
        <f t="shared" si="2"/>
        <v>0</v>
      </c>
    </row>
    <row r="111" spans="1:5" ht="30.75">
      <c r="A111" s="22">
        <f t="shared" si="4"/>
        <v>97</v>
      </c>
      <c r="B111" s="24" t="s">
        <v>96</v>
      </c>
      <c r="C111" s="32"/>
      <c r="D111" s="32"/>
      <c r="E111" s="31">
        <f t="shared" si="2"/>
        <v>0</v>
      </c>
    </row>
    <row r="112" spans="1:5" ht="15">
      <c r="A112" s="22">
        <f t="shared" si="4"/>
        <v>98</v>
      </c>
      <c r="B112" s="24" t="s">
        <v>97</v>
      </c>
      <c r="C112" s="32"/>
      <c r="D112" s="32"/>
      <c r="E112" s="31">
        <f t="shared" si="2"/>
        <v>0</v>
      </c>
    </row>
    <row r="113" spans="1:5" ht="15">
      <c r="A113" s="22">
        <f t="shared" si="4"/>
        <v>99</v>
      </c>
      <c r="B113" s="24" t="s">
        <v>98</v>
      </c>
      <c r="C113" s="37">
        <v>26.5</v>
      </c>
      <c r="D113" s="37">
        <v>26.5</v>
      </c>
      <c r="E113" s="31">
        <f t="shared" si="2"/>
        <v>100</v>
      </c>
    </row>
    <row r="114" spans="1:5" ht="15">
      <c r="A114" s="22">
        <f t="shared" si="4"/>
        <v>100</v>
      </c>
      <c r="B114" s="23" t="s">
        <v>99</v>
      </c>
      <c r="C114" s="28">
        <v>53551.1</v>
      </c>
      <c r="D114" s="28">
        <v>51216.8</v>
      </c>
      <c r="E114" s="31">
        <f t="shared" si="2"/>
        <v>95.64098589944932</v>
      </c>
    </row>
    <row r="115" spans="1:5" ht="15">
      <c r="A115" s="22">
        <f t="shared" si="4"/>
        <v>101</v>
      </c>
      <c r="B115" s="24" t="s">
        <v>100</v>
      </c>
      <c r="C115" s="32">
        <v>6342.4</v>
      </c>
      <c r="D115" s="32">
        <v>6336.7</v>
      </c>
      <c r="E115" s="31">
        <f t="shared" si="2"/>
        <v>99.91012865792129</v>
      </c>
    </row>
    <row r="116" spans="1:5" ht="15">
      <c r="A116" s="22">
        <f t="shared" si="4"/>
        <v>102</v>
      </c>
      <c r="B116" s="24" t="s">
        <v>101</v>
      </c>
      <c r="C116" s="32"/>
      <c r="D116" s="32"/>
      <c r="E116" s="31">
        <f>IF(C116&gt;0,D116/C116*100,0)</f>
        <v>0</v>
      </c>
    </row>
    <row r="117" spans="1:5" ht="15">
      <c r="A117" s="22">
        <f t="shared" si="4"/>
        <v>103</v>
      </c>
      <c r="B117" s="24" t="s">
        <v>102</v>
      </c>
      <c r="C117" s="67"/>
      <c r="D117" s="67"/>
      <c r="E117" s="31">
        <f>IF(C117&gt;0,D117/C117*100,0)</f>
        <v>0</v>
      </c>
    </row>
    <row r="118" spans="1:5" ht="15">
      <c r="A118" s="22">
        <f t="shared" si="4"/>
        <v>104</v>
      </c>
      <c r="B118" s="24" t="s">
        <v>103</v>
      </c>
      <c r="C118" s="32">
        <v>46933.7</v>
      </c>
      <c r="D118" s="32">
        <v>44605.1</v>
      </c>
      <c r="E118" s="31">
        <f>IF(C118&gt;0,D118/C118*100,0)</f>
        <v>95.03853307964214</v>
      </c>
    </row>
    <row r="119" spans="1:5" ht="15">
      <c r="A119" s="22">
        <f t="shared" si="4"/>
        <v>105</v>
      </c>
      <c r="B119" s="24" t="s">
        <v>104</v>
      </c>
      <c r="C119" s="37">
        <v>275</v>
      </c>
      <c r="D119" s="37">
        <v>275</v>
      </c>
      <c r="E119" s="31">
        <f>IF(C119&gt;0,D119/C119*100,0)</f>
        <v>100</v>
      </c>
    </row>
    <row r="120" spans="1:5" ht="15">
      <c r="A120" s="22">
        <f t="shared" si="4"/>
        <v>106</v>
      </c>
      <c r="B120" s="23" t="s">
        <v>105</v>
      </c>
      <c r="C120" s="30">
        <v>43122.4</v>
      </c>
      <c r="D120" s="30">
        <v>43097.5</v>
      </c>
      <c r="E120" s="31">
        <f aca="true" t="shared" si="5" ref="E120:E130">IF(C120&gt;0,D120/C120*100,0)</f>
        <v>99.94225738827151</v>
      </c>
    </row>
    <row r="121" spans="1:5" ht="15">
      <c r="A121" s="22">
        <f t="shared" si="4"/>
        <v>107</v>
      </c>
      <c r="B121" s="24" t="s">
        <v>106</v>
      </c>
      <c r="C121" s="37">
        <v>40312.7</v>
      </c>
      <c r="D121" s="37">
        <v>40305.6</v>
      </c>
      <c r="E121" s="31">
        <f t="shared" si="5"/>
        <v>99.98238768427817</v>
      </c>
    </row>
    <row r="122" spans="1:5" ht="15">
      <c r="A122" s="22">
        <f t="shared" si="4"/>
        <v>108</v>
      </c>
      <c r="B122" s="24" t="s">
        <v>107</v>
      </c>
      <c r="C122" s="37">
        <v>1520.1</v>
      </c>
      <c r="D122" s="37">
        <v>1512.6</v>
      </c>
      <c r="E122" s="31">
        <f t="shared" si="5"/>
        <v>99.50661140714426</v>
      </c>
    </row>
    <row r="123" spans="1:5" ht="15">
      <c r="A123" s="22">
        <f t="shared" si="4"/>
        <v>109</v>
      </c>
      <c r="B123" s="24" t="s">
        <v>108</v>
      </c>
      <c r="C123" s="37">
        <v>0</v>
      </c>
      <c r="D123" s="37">
        <v>0</v>
      </c>
      <c r="E123" s="31">
        <f t="shared" si="5"/>
        <v>0</v>
      </c>
    </row>
    <row r="124" spans="1:7" ht="30.75">
      <c r="A124" s="22">
        <f t="shared" si="4"/>
        <v>110</v>
      </c>
      <c r="B124" s="24" t="s">
        <v>109</v>
      </c>
      <c r="C124" s="33"/>
      <c r="D124" s="33"/>
      <c r="E124" s="31">
        <f t="shared" si="5"/>
        <v>0</v>
      </c>
      <c r="G124" s="64"/>
    </row>
    <row r="125" spans="1:5" ht="30.75">
      <c r="A125" s="22">
        <f t="shared" si="4"/>
        <v>111</v>
      </c>
      <c r="B125" s="24" t="s">
        <v>110</v>
      </c>
      <c r="C125" s="37">
        <v>1289.6</v>
      </c>
      <c r="D125" s="37">
        <v>1279.3</v>
      </c>
      <c r="E125" s="31">
        <f t="shared" si="5"/>
        <v>99.20130272952854</v>
      </c>
    </row>
    <row r="126" spans="1:5" ht="15">
      <c r="A126" s="22">
        <f t="shared" si="4"/>
        <v>112</v>
      </c>
      <c r="B126" s="23" t="s">
        <v>111</v>
      </c>
      <c r="C126" s="38">
        <f>C127+C128+C129</f>
        <v>0</v>
      </c>
      <c r="D126" s="38">
        <f>D127+D128+D129</f>
        <v>0</v>
      </c>
      <c r="E126" s="31">
        <f t="shared" si="5"/>
        <v>0</v>
      </c>
    </row>
    <row r="127" spans="1:5" ht="15">
      <c r="A127" s="22">
        <f t="shared" si="4"/>
        <v>113</v>
      </c>
      <c r="B127" s="24" t="s">
        <v>112</v>
      </c>
      <c r="C127" s="33"/>
      <c r="D127" s="33"/>
      <c r="E127" s="31">
        <f t="shared" si="5"/>
        <v>0</v>
      </c>
    </row>
    <row r="128" spans="1:5" ht="15">
      <c r="A128" s="22">
        <f t="shared" si="4"/>
        <v>114</v>
      </c>
      <c r="B128" s="24" t="s">
        <v>113</v>
      </c>
      <c r="C128" s="33"/>
      <c r="D128" s="33"/>
      <c r="E128" s="31">
        <f t="shared" si="5"/>
        <v>0</v>
      </c>
    </row>
    <row r="129" spans="1:5" ht="30.75">
      <c r="A129" s="22">
        <f t="shared" si="4"/>
        <v>115</v>
      </c>
      <c r="B129" s="24" t="s">
        <v>114</v>
      </c>
      <c r="C129" s="33"/>
      <c r="D129" s="33"/>
      <c r="E129" s="31">
        <f t="shared" si="5"/>
        <v>0</v>
      </c>
    </row>
    <row r="130" spans="1:5" ht="30.75">
      <c r="A130" s="22">
        <f t="shared" si="4"/>
        <v>116</v>
      </c>
      <c r="B130" s="23" t="s">
        <v>115</v>
      </c>
      <c r="C130" s="30">
        <v>34</v>
      </c>
      <c r="D130" s="30">
        <v>34</v>
      </c>
      <c r="E130" s="31">
        <f t="shared" si="5"/>
        <v>100</v>
      </c>
    </row>
    <row r="131" spans="1:5" ht="46.5">
      <c r="A131" s="22">
        <f t="shared" si="4"/>
        <v>117</v>
      </c>
      <c r="B131" s="23" t="s">
        <v>116</v>
      </c>
      <c r="C131" s="28">
        <f>C132+C133+C134</f>
        <v>0</v>
      </c>
      <c r="D131" s="28">
        <f>D132+D133+D134</f>
        <v>0</v>
      </c>
      <c r="E131" s="31">
        <f aca="true" t="shared" si="6" ref="E131:E136">IF(C131&gt;0,D131/C131*100,0)</f>
        <v>0</v>
      </c>
    </row>
    <row r="132" spans="1:5" ht="15">
      <c r="A132" s="22">
        <f t="shared" si="4"/>
        <v>118</v>
      </c>
      <c r="B132" s="24" t="s">
        <v>117</v>
      </c>
      <c r="C132" s="32"/>
      <c r="D132" s="32"/>
      <c r="E132" s="31">
        <f t="shared" si="6"/>
        <v>0</v>
      </c>
    </row>
    <row r="133" spans="1:5" ht="15">
      <c r="A133" s="22">
        <f t="shared" si="4"/>
        <v>119</v>
      </c>
      <c r="B133" s="24" t="s">
        <v>118</v>
      </c>
      <c r="C133" s="32"/>
      <c r="D133" s="32"/>
      <c r="E133" s="31">
        <f t="shared" si="6"/>
        <v>0</v>
      </c>
    </row>
    <row r="134" spans="1:5" ht="66" customHeight="1">
      <c r="A134" s="22">
        <f t="shared" si="4"/>
        <v>120</v>
      </c>
      <c r="B134" s="27" t="s">
        <v>119</v>
      </c>
      <c r="C134" s="32"/>
      <c r="D134" s="32"/>
      <c r="E134" s="31">
        <f t="shared" si="6"/>
        <v>0</v>
      </c>
    </row>
    <row r="135" spans="1:5" ht="30.75">
      <c r="A135" s="22">
        <f t="shared" si="4"/>
        <v>121</v>
      </c>
      <c r="B135" s="23" t="s">
        <v>120</v>
      </c>
      <c r="C135" s="28">
        <f>C53-C136</f>
        <v>-19181.033000000287</v>
      </c>
      <c r="D135" s="28">
        <f>D53-D136</f>
        <v>-1057.292529999977</v>
      </c>
      <c r="E135" s="31">
        <f t="shared" si="6"/>
        <v>0</v>
      </c>
    </row>
    <row r="136" spans="1:5" ht="19.5" customHeight="1">
      <c r="A136" s="22">
        <f t="shared" si="4"/>
        <v>122</v>
      </c>
      <c r="B136" s="23" t="s">
        <v>121</v>
      </c>
      <c r="C136" s="28">
        <f>C55+C65+C68+C74+C85+C90+C91+C101+C105+C114+C131+C130+C126+C120</f>
        <v>1168459.6</v>
      </c>
      <c r="D136" s="28">
        <f>D55+D65+D68+D74+D85+D90+D91+D101+D105+D114+D131+D130+D126+D120</f>
        <v>1146588.1</v>
      </c>
      <c r="E136" s="31">
        <f t="shared" si="6"/>
        <v>98.12817661817319</v>
      </c>
    </row>
  </sheetData>
  <sheetProtection selectLockedCells="1" selectUnlockedCells="1"/>
  <mergeCells count="5">
    <mergeCell ref="A54:E54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Мусс</cp:lastModifiedBy>
  <cp:lastPrinted>2020-11-10T12:09:53Z</cp:lastPrinted>
  <dcterms:created xsi:type="dcterms:W3CDTF">2019-11-11T09:38:06Z</dcterms:created>
  <dcterms:modified xsi:type="dcterms:W3CDTF">2021-01-22T04:57:10Z</dcterms:modified>
  <cp:category/>
  <cp:version/>
  <cp:contentType/>
  <cp:contentStatus/>
</cp:coreProperties>
</file>